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 activeTab="3"/>
  </bookViews>
  <sheets>
    <sheet name="DATA GURU" sheetId="9" r:id="rId1"/>
    <sheet name="DATA SISWA" sheetId="3" r:id="rId2"/>
    <sheet name="EVALUASI" sheetId="8" r:id="rId3"/>
    <sheet name="NILAI PERINGKAT" sheetId="5" r:id="rId4"/>
    <sheet name="Remedial" sheetId="10" r:id="rId5"/>
  </sheets>
  <definedNames>
    <definedName name="ListStatus">Remedial!$E$2:$E$4</definedName>
    <definedName name="_xlnm.Print_Area" localSheetId="1">'DATA SISWA'!$A$16:$CR$132</definedName>
  </definedNames>
  <calcPr calcId="162913"/>
</workbook>
</file>

<file path=xl/calcChain.xml><?xml version="1.0" encoding="utf-8"?>
<calcChain xmlns="http://schemas.openxmlformats.org/spreadsheetml/2006/main">
  <c r="P22" i="5" l="1"/>
  <c r="P21" i="5"/>
  <c r="P20" i="5"/>
  <c r="P19" i="5"/>
  <c r="P18" i="5"/>
  <c r="P17" i="5"/>
  <c r="P16" i="5"/>
  <c r="P15" i="5"/>
  <c r="P14" i="5"/>
  <c r="P13" i="5"/>
  <c r="Q22" i="5"/>
  <c r="Q21" i="5"/>
  <c r="Q20" i="5"/>
  <c r="Q19" i="5"/>
  <c r="Q18" i="5"/>
  <c r="Q17" i="5"/>
  <c r="Q16" i="5"/>
  <c r="Q15" i="5"/>
  <c r="Q14" i="5"/>
  <c r="Q13" i="5"/>
  <c r="R14" i="5"/>
  <c r="R15" i="5"/>
  <c r="R16" i="5"/>
  <c r="R17" i="5"/>
  <c r="R18" i="5"/>
  <c r="R19" i="5"/>
  <c r="R20" i="5"/>
  <c r="R21" i="5"/>
  <c r="R22" i="5"/>
  <c r="R13" i="5"/>
  <c r="S15" i="5"/>
  <c r="S16" i="5"/>
  <c r="S17" i="5"/>
  <c r="S18" i="5"/>
  <c r="S19" i="5"/>
  <c r="S20" i="5"/>
  <c r="S21" i="5"/>
  <c r="S22" i="5"/>
  <c r="S14" i="5"/>
  <c r="S13" i="5"/>
  <c r="T15" i="5"/>
  <c r="T16" i="5"/>
  <c r="T17" i="5"/>
  <c r="T18" i="5"/>
  <c r="T19" i="5"/>
  <c r="T20" i="5"/>
  <c r="T21" i="5"/>
  <c r="T22" i="5"/>
  <c r="T14" i="5"/>
  <c r="T13" i="5"/>
  <c r="U14" i="5"/>
  <c r="U15" i="5"/>
  <c r="U16" i="5"/>
  <c r="U17" i="5"/>
  <c r="U18" i="5"/>
  <c r="U19" i="5"/>
  <c r="U20" i="5"/>
  <c r="U21" i="5"/>
  <c r="U22" i="5"/>
  <c r="U13" i="5"/>
  <c r="D105" i="10" l="1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" i="10"/>
  <c r="D106" i="10"/>
  <c r="F4" i="10" l="1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G26" i="10" s="1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G42" i="10" s="1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G66" i="10" s="1"/>
  <c r="F67" i="10"/>
  <c r="G67" i="10" s="1"/>
  <c r="F68" i="10"/>
  <c r="F69" i="10"/>
  <c r="F70" i="10"/>
  <c r="F71" i="10"/>
  <c r="F72" i="10"/>
  <c r="F73" i="10"/>
  <c r="F74" i="10"/>
  <c r="G74" i="10" s="1"/>
  <c r="F75" i="10"/>
  <c r="G75" i="10" s="1"/>
  <c r="F76" i="10"/>
  <c r="F77" i="10"/>
  <c r="F78" i="10"/>
  <c r="F79" i="10"/>
  <c r="F80" i="10"/>
  <c r="F81" i="10"/>
  <c r="F82" i="10"/>
  <c r="G82" i="10" s="1"/>
  <c r="F83" i="10"/>
  <c r="G83" i="10" s="1"/>
  <c r="F84" i="10"/>
  <c r="F85" i="10"/>
  <c r="F86" i="10"/>
  <c r="F87" i="10"/>
  <c r="F88" i="10"/>
  <c r="F89" i="10"/>
  <c r="F90" i="10"/>
  <c r="G90" i="10" s="1"/>
  <c r="F91" i="10"/>
  <c r="G91" i="10" s="1"/>
  <c r="F92" i="10"/>
  <c r="F93" i="10"/>
  <c r="F94" i="10"/>
  <c r="F95" i="10"/>
  <c r="F96" i="10"/>
  <c r="F97" i="10"/>
  <c r="F98" i="10"/>
  <c r="G98" i="10" s="1"/>
  <c r="F99" i="10"/>
  <c r="F100" i="10"/>
  <c r="F101" i="10"/>
  <c r="F102" i="10"/>
  <c r="F103" i="10"/>
  <c r="F104" i="10"/>
  <c r="F105" i="10"/>
  <c r="F106" i="10"/>
  <c r="G106" i="10" s="1"/>
  <c r="F3" i="10"/>
  <c r="F2" i="10"/>
  <c r="G4" i="10"/>
  <c r="G5" i="10"/>
  <c r="G7" i="10"/>
  <c r="G8" i="10"/>
  <c r="G9" i="10"/>
  <c r="G12" i="10"/>
  <c r="G13" i="10"/>
  <c r="G15" i="10"/>
  <c r="G17" i="10"/>
  <c r="G19" i="10"/>
  <c r="G20" i="10"/>
  <c r="G21" i="10"/>
  <c r="G22" i="10"/>
  <c r="G23" i="10"/>
  <c r="G24" i="10"/>
  <c r="G25" i="10"/>
  <c r="G28" i="10"/>
  <c r="G29" i="10"/>
  <c r="G31" i="10"/>
  <c r="G32" i="10"/>
  <c r="G33" i="10"/>
  <c r="G34" i="10"/>
  <c r="G36" i="10"/>
  <c r="G37" i="10"/>
  <c r="G38" i="10"/>
  <c r="G39" i="10"/>
  <c r="G41" i="10"/>
  <c r="G43" i="10"/>
  <c r="G44" i="10"/>
  <c r="G45" i="10"/>
  <c r="G46" i="10"/>
  <c r="G47" i="10"/>
  <c r="G49" i="10"/>
  <c r="G51" i="10"/>
  <c r="G52" i="10"/>
  <c r="G53" i="10"/>
  <c r="G54" i="10"/>
  <c r="G55" i="10"/>
  <c r="G56" i="10"/>
  <c r="G57" i="10"/>
  <c r="G59" i="10"/>
  <c r="G60" i="10"/>
  <c r="G61" i="10"/>
  <c r="G62" i="10"/>
  <c r="G64" i="10"/>
  <c r="G65" i="10"/>
  <c r="G68" i="10"/>
  <c r="G69" i="10"/>
  <c r="G70" i="10"/>
  <c r="G71" i="10"/>
  <c r="G72" i="10"/>
  <c r="G73" i="10"/>
  <c r="G76" i="10"/>
  <c r="G77" i="10"/>
  <c r="G78" i="10"/>
  <c r="G79" i="10"/>
  <c r="G80" i="10"/>
  <c r="G81" i="10"/>
  <c r="G84" i="10"/>
  <c r="G85" i="10"/>
  <c r="G86" i="10"/>
  <c r="G87" i="10"/>
  <c r="G88" i="10"/>
  <c r="G89" i="10"/>
  <c r="G92" i="10"/>
  <c r="G93" i="10"/>
  <c r="G94" i="10"/>
  <c r="G95" i="10"/>
  <c r="G96" i="10"/>
  <c r="G97" i="10"/>
  <c r="G99" i="10"/>
  <c r="G100" i="10"/>
  <c r="G101" i="10"/>
  <c r="G102" i="10"/>
  <c r="G103" i="10"/>
  <c r="G104" i="10"/>
  <c r="G105" i="10"/>
  <c r="G63" i="10"/>
  <c r="G2" i="10"/>
  <c r="G3" i="10" l="1"/>
  <c r="G35" i="10"/>
  <c r="G27" i="10"/>
  <c r="G11" i="10"/>
  <c r="G30" i="10"/>
  <c r="G14" i="10"/>
  <c r="G6" i="10"/>
  <c r="G58" i="10"/>
  <c r="G50" i="10"/>
  <c r="G18" i="10"/>
  <c r="G10" i="10"/>
  <c r="G48" i="10"/>
  <c r="G40" i="10"/>
  <c r="G16" i="10"/>
  <c r="CI132" i="3"/>
  <c r="CI130" i="3"/>
  <c r="CI124" i="3"/>
  <c r="CQ19" i="8"/>
  <c r="CQ121" i="3"/>
  <c r="CP126" i="8"/>
  <c r="CP125" i="8"/>
  <c r="CP124" i="8"/>
  <c r="CM125" i="8"/>
  <c r="G124" i="8"/>
  <c r="CM126" i="8"/>
  <c r="CP20" i="8"/>
  <c r="CP21" i="8"/>
  <c r="CP22" i="8"/>
  <c r="CP23" i="8"/>
  <c r="CP24" i="8"/>
  <c r="CP25" i="8"/>
  <c r="CP26" i="8"/>
  <c r="CP27" i="8"/>
  <c r="CP28" i="8"/>
  <c r="CP29" i="8"/>
  <c r="CP30" i="8"/>
  <c r="CP31" i="8"/>
  <c r="CP32" i="8"/>
  <c r="CP33" i="8"/>
  <c r="CP34" i="8"/>
  <c r="CP35" i="8"/>
  <c r="CP36" i="8"/>
  <c r="CP37" i="8"/>
  <c r="CP38" i="8"/>
  <c r="CP39" i="8"/>
  <c r="CP40" i="8"/>
  <c r="CP41" i="8"/>
  <c r="CP42" i="8"/>
  <c r="CP43" i="8"/>
  <c r="CP44" i="8"/>
  <c r="CP45" i="8"/>
  <c r="CP46" i="8"/>
  <c r="CP47" i="8"/>
  <c r="CP48" i="8"/>
  <c r="CP49" i="8"/>
  <c r="CP50" i="8"/>
  <c r="CP51" i="8"/>
  <c r="CP52" i="8"/>
  <c r="CP53" i="8"/>
  <c r="CP54" i="8"/>
  <c r="CP55" i="8"/>
  <c r="CP56" i="8"/>
  <c r="CP57" i="8"/>
  <c r="CP58" i="8"/>
  <c r="CP59" i="8"/>
  <c r="CP60" i="8"/>
  <c r="CP61" i="8"/>
  <c r="CP62" i="8"/>
  <c r="CP63" i="8"/>
  <c r="CP64" i="8"/>
  <c r="CP65" i="8"/>
  <c r="CP66" i="8"/>
  <c r="CP67" i="8"/>
  <c r="CP68" i="8"/>
  <c r="CP69" i="8"/>
  <c r="CP70" i="8"/>
  <c r="CP71" i="8"/>
  <c r="CP72" i="8"/>
  <c r="CP73" i="8"/>
  <c r="CP74" i="8"/>
  <c r="CP75" i="8"/>
  <c r="CP76" i="8"/>
  <c r="CP77" i="8"/>
  <c r="CP78" i="8"/>
  <c r="CP79" i="8"/>
  <c r="CP80" i="8"/>
  <c r="CP81" i="8"/>
  <c r="CP82" i="8"/>
  <c r="CP83" i="8"/>
  <c r="CP84" i="8"/>
  <c r="CP85" i="8"/>
  <c r="CP86" i="8"/>
  <c r="CP87" i="8"/>
  <c r="CP88" i="8"/>
  <c r="CP89" i="8"/>
  <c r="CP90" i="8"/>
  <c r="CP91" i="8"/>
  <c r="CP92" i="8"/>
  <c r="CP93" i="8"/>
  <c r="CP94" i="8"/>
  <c r="CP95" i="8"/>
  <c r="CP96" i="8"/>
  <c r="CP97" i="8"/>
  <c r="CP98" i="8"/>
  <c r="CP99" i="8"/>
  <c r="CP100" i="8"/>
  <c r="CP101" i="8"/>
  <c r="CP102" i="8"/>
  <c r="CP103" i="8"/>
  <c r="CP104" i="8"/>
  <c r="CP105" i="8"/>
  <c r="CP106" i="8"/>
  <c r="CP107" i="8"/>
  <c r="CP108" i="8"/>
  <c r="CP109" i="8"/>
  <c r="CP110" i="8"/>
  <c r="CP111" i="8"/>
  <c r="CP112" i="8"/>
  <c r="CP113" i="8"/>
  <c r="CP114" i="8"/>
  <c r="CP115" i="8"/>
  <c r="CP116" i="8"/>
  <c r="CP117" i="8"/>
  <c r="CP118" i="8"/>
  <c r="CP119" i="8"/>
  <c r="CP120" i="8"/>
  <c r="CP121" i="8"/>
  <c r="CP122" i="8"/>
  <c r="CP123" i="8"/>
  <c r="CP19" i="8"/>
  <c r="CQ117" i="3"/>
  <c r="CN20" i="8"/>
  <c r="CO20" i="8"/>
  <c r="CN21" i="8"/>
  <c r="CO21" i="8"/>
  <c r="CN22" i="8"/>
  <c r="CO22" i="8"/>
  <c r="CN23" i="8"/>
  <c r="CO23" i="8"/>
  <c r="CN24" i="8"/>
  <c r="CO24" i="8"/>
  <c r="CN25" i="8"/>
  <c r="CO25" i="8"/>
  <c r="CN26" i="8"/>
  <c r="CO26" i="8"/>
  <c r="CN27" i="8"/>
  <c r="CO27" i="8"/>
  <c r="CN28" i="8"/>
  <c r="CO28" i="8"/>
  <c r="CN29" i="8"/>
  <c r="CO29" i="8"/>
  <c r="CN30" i="8"/>
  <c r="CO30" i="8"/>
  <c r="CN31" i="8"/>
  <c r="CO31" i="8"/>
  <c r="CN32" i="8"/>
  <c r="CO32" i="8"/>
  <c r="CN33" i="8"/>
  <c r="CO33" i="8"/>
  <c r="CN34" i="8"/>
  <c r="CO34" i="8"/>
  <c r="CN35" i="8"/>
  <c r="CO35" i="8"/>
  <c r="CN36" i="8"/>
  <c r="CO36" i="8"/>
  <c r="CN37" i="8"/>
  <c r="CO37" i="8"/>
  <c r="CN38" i="8"/>
  <c r="CO38" i="8"/>
  <c r="CN39" i="8"/>
  <c r="CO39" i="8"/>
  <c r="CN40" i="8"/>
  <c r="CO40" i="8"/>
  <c r="CN41" i="8"/>
  <c r="CO41" i="8"/>
  <c r="CN42" i="8"/>
  <c r="CO42" i="8"/>
  <c r="CN43" i="8"/>
  <c r="CO43" i="8"/>
  <c r="CN44" i="8"/>
  <c r="CO44" i="8"/>
  <c r="CN45" i="8"/>
  <c r="CO45" i="8"/>
  <c r="CN46" i="8"/>
  <c r="CO46" i="8"/>
  <c r="CN47" i="8"/>
  <c r="CO47" i="8"/>
  <c r="CN48" i="8"/>
  <c r="CO48" i="8"/>
  <c r="CN49" i="8"/>
  <c r="CO49" i="8"/>
  <c r="CN50" i="8"/>
  <c r="CO50" i="8"/>
  <c r="CN51" i="8"/>
  <c r="CO51" i="8"/>
  <c r="CN52" i="8"/>
  <c r="CO52" i="8"/>
  <c r="CN53" i="8"/>
  <c r="CO53" i="8"/>
  <c r="CN54" i="8"/>
  <c r="CO54" i="8"/>
  <c r="CN55" i="8"/>
  <c r="CO55" i="8"/>
  <c r="CN56" i="8"/>
  <c r="CO56" i="8"/>
  <c r="CN57" i="8"/>
  <c r="CO57" i="8"/>
  <c r="CN58" i="8"/>
  <c r="CO58" i="8"/>
  <c r="CN59" i="8"/>
  <c r="CO59" i="8"/>
  <c r="CN60" i="8"/>
  <c r="CO60" i="8"/>
  <c r="CN61" i="8"/>
  <c r="CO61" i="8"/>
  <c r="CN62" i="8"/>
  <c r="CO62" i="8"/>
  <c r="CN63" i="8"/>
  <c r="CO63" i="8"/>
  <c r="CN64" i="8"/>
  <c r="CO64" i="8"/>
  <c r="CN65" i="8"/>
  <c r="CO65" i="8"/>
  <c r="CN66" i="8"/>
  <c r="CO66" i="8"/>
  <c r="CN67" i="8"/>
  <c r="CO67" i="8"/>
  <c r="CN68" i="8"/>
  <c r="CO68" i="8"/>
  <c r="CN69" i="8"/>
  <c r="CO69" i="8"/>
  <c r="CN70" i="8"/>
  <c r="CO70" i="8"/>
  <c r="CN71" i="8"/>
  <c r="CO71" i="8"/>
  <c r="CN72" i="8"/>
  <c r="CO72" i="8"/>
  <c r="CN73" i="8"/>
  <c r="CO73" i="8"/>
  <c r="CN74" i="8"/>
  <c r="CO74" i="8"/>
  <c r="CN75" i="8"/>
  <c r="CO75" i="8"/>
  <c r="CN76" i="8"/>
  <c r="CO76" i="8"/>
  <c r="CN77" i="8"/>
  <c r="CO77" i="8"/>
  <c r="CN78" i="8"/>
  <c r="CO78" i="8"/>
  <c r="CN79" i="8"/>
  <c r="CO79" i="8"/>
  <c r="CN80" i="8"/>
  <c r="CO80" i="8"/>
  <c r="CN81" i="8"/>
  <c r="CO81" i="8"/>
  <c r="CN82" i="8"/>
  <c r="CO82" i="8"/>
  <c r="CN83" i="8"/>
  <c r="CO83" i="8"/>
  <c r="CN84" i="8"/>
  <c r="CO84" i="8"/>
  <c r="CN85" i="8"/>
  <c r="CO85" i="8"/>
  <c r="CN86" i="8"/>
  <c r="CO86" i="8"/>
  <c r="CN87" i="8"/>
  <c r="CO87" i="8"/>
  <c r="CN88" i="8"/>
  <c r="CO88" i="8"/>
  <c r="CN89" i="8"/>
  <c r="CO89" i="8"/>
  <c r="CN90" i="8"/>
  <c r="CO90" i="8"/>
  <c r="CN91" i="8"/>
  <c r="CO91" i="8"/>
  <c r="CN92" i="8"/>
  <c r="CO92" i="8"/>
  <c r="CN93" i="8"/>
  <c r="CO93" i="8"/>
  <c r="CN94" i="8"/>
  <c r="CO94" i="8"/>
  <c r="CN95" i="8"/>
  <c r="CO95" i="8"/>
  <c r="CN96" i="8"/>
  <c r="CO96" i="8"/>
  <c r="CN97" i="8"/>
  <c r="CO97" i="8"/>
  <c r="CN98" i="8"/>
  <c r="CO98" i="8"/>
  <c r="CN99" i="8"/>
  <c r="CO99" i="8"/>
  <c r="CN100" i="8"/>
  <c r="CO100" i="8"/>
  <c r="CN101" i="8"/>
  <c r="CO101" i="8"/>
  <c r="CN102" i="8"/>
  <c r="CO102" i="8"/>
  <c r="CN103" i="8"/>
  <c r="CO103" i="8"/>
  <c r="CN104" i="8"/>
  <c r="CO104" i="8"/>
  <c r="CN105" i="8"/>
  <c r="CO105" i="8"/>
  <c r="CN106" i="8"/>
  <c r="CO106" i="8"/>
  <c r="CN107" i="8"/>
  <c r="CO107" i="8"/>
  <c r="CN108" i="8"/>
  <c r="CO108" i="8"/>
  <c r="CN109" i="8"/>
  <c r="CO109" i="8"/>
  <c r="CN110" i="8"/>
  <c r="CO110" i="8"/>
  <c r="CN111" i="8"/>
  <c r="CO111" i="8"/>
  <c r="CN112" i="8"/>
  <c r="CO112" i="8"/>
  <c r="CN113" i="8"/>
  <c r="CO113" i="8"/>
  <c r="CN114" i="8"/>
  <c r="CO114" i="8"/>
  <c r="CN115" i="8"/>
  <c r="CO115" i="8"/>
  <c r="CN116" i="8"/>
  <c r="CO116" i="8"/>
  <c r="CN117" i="8"/>
  <c r="CO117" i="8"/>
  <c r="CN118" i="8"/>
  <c r="CO118" i="8"/>
  <c r="CN119" i="8"/>
  <c r="CO119" i="8"/>
  <c r="CN120" i="8"/>
  <c r="CO120" i="8"/>
  <c r="CN121" i="8"/>
  <c r="CO121" i="8"/>
  <c r="CN122" i="8"/>
  <c r="CO122" i="8"/>
  <c r="CN123" i="8"/>
  <c r="CO123" i="8"/>
  <c r="CO19" i="8"/>
  <c r="AW122" i="3"/>
  <c r="G126" i="8"/>
  <c r="G125" i="8"/>
  <c r="H87" i="10" l="1"/>
  <c r="J87" i="10" s="1"/>
  <c r="H70" i="10"/>
  <c r="J70" i="10" s="1"/>
  <c r="H18" i="10"/>
  <c r="J18" i="10" s="1"/>
  <c r="H91" i="10"/>
  <c r="J91" i="10" s="1"/>
  <c r="H88" i="10"/>
  <c r="J88" i="10" s="1"/>
  <c r="H19" i="10"/>
  <c r="J19" i="10" s="1"/>
  <c r="H66" i="10"/>
  <c r="J66" i="10" s="1"/>
  <c r="H23" i="10"/>
  <c r="J23" i="10" s="1"/>
  <c r="H72" i="10"/>
  <c r="J72" i="10" s="1"/>
  <c r="H75" i="10"/>
  <c r="J75" i="10" s="1"/>
  <c r="H35" i="10"/>
  <c r="J35" i="10" s="1"/>
  <c r="H84" i="10"/>
  <c r="J84" i="10" s="1"/>
  <c r="H89" i="10"/>
  <c r="J89" i="10" s="1"/>
  <c r="H20" i="10"/>
  <c r="J20" i="10" s="1"/>
  <c r="H7" i="10"/>
  <c r="J7" i="10" s="1"/>
  <c r="H21" i="10"/>
  <c r="J21" i="10" s="1"/>
  <c r="H68" i="10"/>
  <c r="J68" i="10" s="1"/>
  <c r="H96" i="10"/>
  <c r="J96" i="10" s="1"/>
  <c r="H16" i="10"/>
  <c r="J16" i="10" s="1"/>
  <c r="H37" i="10"/>
  <c r="J37" i="10" s="1"/>
  <c r="H85" i="10"/>
  <c r="J85" i="10" s="1"/>
  <c r="H97" i="10"/>
  <c r="J97" i="10" s="1"/>
  <c r="H73" i="10"/>
  <c r="J73" i="10" s="1"/>
  <c r="H9" i="10"/>
  <c r="J9" i="10" s="1"/>
  <c r="H82" i="10"/>
  <c r="J82" i="10" s="1"/>
  <c r="H25" i="10"/>
  <c r="J25" i="10" s="1"/>
  <c r="H98" i="10"/>
  <c r="J98" i="10" s="1"/>
  <c r="H8" i="10"/>
  <c r="J8" i="10" s="1"/>
  <c r="H17" i="10"/>
  <c r="J17" i="10" s="1"/>
  <c r="H10" i="10"/>
  <c r="J10" i="10" s="1"/>
  <c r="H27" i="10"/>
  <c r="J27" i="10" s="1"/>
  <c r="H29" i="10"/>
  <c r="J29" i="10" s="1"/>
  <c r="H90" i="10"/>
  <c r="J90" i="10" s="1"/>
  <c r="H83" i="10"/>
  <c r="J83" i="10" s="1"/>
  <c r="H76" i="10"/>
  <c r="J76" i="10" s="1"/>
  <c r="H77" i="10"/>
  <c r="J77" i="10" s="1"/>
  <c r="H79" i="10"/>
  <c r="J79" i="10" s="1"/>
  <c r="H62" i="10"/>
  <c r="J62" i="10" s="1"/>
  <c r="H69" i="10"/>
  <c r="J69" i="10" s="1"/>
  <c r="H78" i="10"/>
  <c r="J78" i="10" s="1"/>
  <c r="H24" i="10"/>
  <c r="J24" i="10" s="1"/>
  <c r="H33" i="10"/>
  <c r="J33" i="10" s="1"/>
  <c r="H26" i="10"/>
  <c r="J26" i="10" s="1"/>
  <c r="H43" i="10"/>
  <c r="J43" i="10" s="1"/>
  <c r="H45" i="10"/>
  <c r="J45" i="10" s="1"/>
  <c r="H106" i="10"/>
  <c r="J106" i="10" s="1"/>
  <c r="H99" i="10"/>
  <c r="J99" i="10" s="1"/>
  <c r="H92" i="10"/>
  <c r="J92" i="10" s="1"/>
  <c r="H93" i="10"/>
  <c r="J93" i="10" s="1"/>
  <c r="H95" i="10"/>
  <c r="J95" i="10" s="1"/>
  <c r="H71" i="10"/>
  <c r="J71" i="10" s="1"/>
  <c r="H94" i="10"/>
  <c r="J94" i="10" s="1"/>
  <c r="H46" i="10"/>
  <c r="J46" i="10" s="1"/>
  <c r="H32" i="10"/>
  <c r="J32" i="10" s="1"/>
  <c r="H41" i="10"/>
  <c r="J41" i="10" s="1"/>
  <c r="H34" i="10"/>
  <c r="J34" i="10" s="1"/>
  <c r="H51" i="10"/>
  <c r="J51" i="10" s="1"/>
  <c r="H30" i="10"/>
  <c r="J30" i="10" s="1"/>
  <c r="H12" i="10"/>
  <c r="J12" i="10" s="1"/>
  <c r="H2" i="10"/>
  <c r="H100" i="10"/>
  <c r="J100" i="10" s="1"/>
  <c r="H101" i="10"/>
  <c r="J101" i="10" s="1"/>
  <c r="H103" i="10"/>
  <c r="J103" i="10" s="1"/>
  <c r="H80" i="10"/>
  <c r="J80" i="10" s="1"/>
  <c r="H102" i="10"/>
  <c r="J102" i="10" s="1"/>
  <c r="H104" i="10"/>
  <c r="J104" i="10" s="1"/>
  <c r="H4" i="10"/>
  <c r="J4" i="10" s="1"/>
  <c r="H40" i="10"/>
  <c r="J40" i="10" s="1"/>
  <c r="H49" i="10"/>
  <c r="J49" i="10" s="1"/>
  <c r="H42" i="10"/>
  <c r="J42" i="10" s="1"/>
  <c r="H59" i="10"/>
  <c r="J59" i="10" s="1"/>
  <c r="H52" i="10"/>
  <c r="J52" i="10" s="1"/>
  <c r="H31" i="10"/>
  <c r="J31" i="10" s="1"/>
  <c r="H14" i="10"/>
  <c r="J14" i="10" s="1"/>
  <c r="H15" i="10"/>
  <c r="J15" i="10" s="1"/>
  <c r="H22" i="10"/>
  <c r="J22" i="10" s="1"/>
  <c r="H3" i="10"/>
  <c r="J3" i="10" s="1"/>
  <c r="H28" i="10"/>
  <c r="J28" i="10" s="1"/>
  <c r="H58" i="10"/>
  <c r="J58" i="10" s="1"/>
  <c r="H61" i="10"/>
  <c r="J61" i="10" s="1"/>
  <c r="H5" i="10"/>
  <c r="J5" i="10" s="1"/>
  <c r="H48" i="10"/>
  <c r="J48" i="10" s="1"/>
  <c r="H57" i="10"/>
  <c r="J57" i="10" s="1"/>
  <c r="H50" i="10"/>
  <c r="J50" i="10" s="1"/>
  <c r="H67" i="10"/>
  <c r="J67" i="10" s="1"/>
  <c r="H63" i="10"/>
  <c r="J63" i="10" s="1"/>
  <c r="H53" i="10"/>
  <c r="J53" i="10" s="1"/>
  <c r="H36" i="10"/>
  <c r="J36" i="10" s="1"/>
  <c r="H38" i="10"/>
  <c r="J38" i="10" s="1"/>
  <c r="H44" i="10"/>
  <c r="J44" i="10" s="1"/>
  <c r="H86" i="10"/>
  <c r="J86" i="10" s="1"/>
  <c r="H47" i="10"/>
  <c r="J47" i="10" s="1"/>
  <c r="H39" i="10"/>
  <c r="J39" i="10" s="1"/>
  <c r="H6" i="10"/>
  <c r="J6" i="10" s="1"/>
  <c r="H56" i="10"/>
  <c r="J56" i="10" s="1"/>
  <c r="H65" i="10"/>
  <c r="J65" i="10" s="1"/>
  <c r="H11" i="10"/>
  <c r="J11" i="10" s="1"/>
  <c r="H13" i="10"/>
  <c r="J13" i="10" s="1"/>
  <c r="H74" i="10"/>
  <c r="J74" i="10" s="1"/>
  <c r="H64" i="10"/>
  <c r="J64" i="10" s="1"/>
  <c r="H54" i="10"/>
  <c r="J54" i="10" s="1"/>
  <c r="H55" i="10"/>
  <c r="J55" i="10" s="1"/>
  <c r="H60" i="10"/>
  <c r="J60" i="10" s="1"/>
  <c r="H105" i="10"/>
  <c r="J105" i="10" s="1"/>
  <c r="H81" i="10"/>
  <c r="J81" i="10" s="1"/>
  <c r="CQ120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107" i="3"/>
  <c r="AJ108" i="3"/>
  <c r="AJ109" i="3"/>
  <c r="AJ110" i="3"/>
  <c r="AJ111" i="3"/>
  <c r="AJ112" i="3"/>
  <c r="AJ113" i="3"/>
  <c r="AJ114" i="3"/>
  <c r="AJ115" i="3"/>
  <c r="AJ116" i="3"/>
  <c r="AJ117" i="3"/>
  <c r="AJ118" i="3"/>
  <c r="AJ119" i="3"/>
  <c r="AJ120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L90" i="3"/>
  <c r="AL91" i="3"/>
  <c r="AL92" i="3"/>
  <c r="AL93" i="3"/>
  <c r="AL94" i="3"/>
  <c r="AL95" i="3"/>
  <c r="AL96" i="3"/>
  <c r="AL97" i="3"/>
  <c r="AL98" i="3"/>
  <c r="AL99" i="3"/>
  <c r="AL100" i="3"/>
  <c r="AL101" i="3"/>
  <c r="AL102" i="3"/>
  <c r="AL103" i="3"/>
  <c r="AL104" i="3"/>
  <c r="AL105" i="3"/>
  <c r="AL106" i="3"/>
  <c r="AL107" i="3"/>
  <c r="AL108" i="3"/>
  <c r="AL109" i="3"/>
  <c r="AL110" i="3"/>
  <c r="AL111" i="3"/>
  <c r="AL112" i="3"/>
  <c r="AL113" i="3"/>
  <c r="AL114" i="3"/>
  <c r="AL115" i="3"/>
  <c r="AL116" i="3"/>
  <c r="AL117" i="3"/>
  <c r="AL118" i="3"/>
  <c r="AL119" i="3"/>
  <c r="AL120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7" i="3"/>
  <c r="AN108" i="3"/>
  <c r="AN109" i="3"/>
  <c r="AN110" i="3"/>
  <c r="AN111" i="3"/>
  <c r="AN112" i="3"/>
  <c r="AN113" i="3"/>
  <c r="AN114" i="3"/>
  <c r="AN115" i="3"/>
  <c r="AN116" i="3"/>
  <c r="AN117" i="3"/>
  <c r="AN118" i="3"/>
  <c r="AN119" i="3"/>
  <c r="AN120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108" i="3"/>
  <c r="AP109" i="3"/>
  <c r="AP110" i="3"/>
  <c r="AP111" i="3"/>
  <c r="AP112" i="3"/>
  <c r="AP113" i="3"/>
  <c r="AP114" i="3"/>
  <c r="AP115" i="3"/>
  <c r="AP116" i="3"/>
  <c r="AP117" i="3"/>
  <c r="AP118" i="3"/>
  <c r="AP119" i="3"/>
  <c r="AP120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55" i="3"/>
  <c r="AR56" i="3"/>
  <c r="AR57" i="3"/>
  <c r="AR58" i="3"/>
  <c r="AR59" i="3"/>
  <c r="AR60" i="3"/>
  <c r="AR61" i="3"/>
  <c r="AR62" i="3"/>
  <c r="AR63" i="3"/>
  <c r="AR64" i="3"/>
  <c r="AR65" i="3"/>
  <c r="AR66" i="3"/>
  <c r="AR67" i="3"/>
  <c r="AR68" i="3"/>
  <c r="AR69" i="3"/>
  <c r="AR70" i="3"/>
  <c r="AR71" i="3"/>
  <c r="AR72" i="3"/>
  <c r="AR73" i="3"/>
  <c r="AR74" i="3"/>
  <c r="AR75" i="3"/>
  <c r="AR76" i="3"/>
  <c r="AR77" i="3"/>
  <c r="AR78" i="3"/>
  <c r="AR79" i="3"/>
  <c r="AR80" i="3"/>
  <c r="AR81" i="3"/>
  <c r="AR82" i="3"/>
  <c r="AR83" i="3"/>
  <c r="AR84" i="3"/>
  <c r="AR85" i="3"/>
  <c r="AR86" i="3"/>
  <c r="AR87" i="3"/>
  <c r="AR88" i="3"/>
  <c r="AR89" i="3"/>
  <c r="AR90" i="3"/>
  <c r="AR91" i="3"/>
  <c r="AR92" i="3"/>
  <c r="AR93" i="3"/>
  <c r="AR94" i="3"/>
  <c r="AR95" i="3"/>
  <c r="AR96" i="3"/>
  <c r="AR97" i="3"/>
  <c r="AR98" i="3"/>
  <c r="AR99" i="3"/>
  <c r="AR100" i="3"/>
  <c r="AR101" i="3"/>
  <c r="AR102" i="3"/>
  <c r="AR103" i="3"/>
  <c r="AR104" i="3"/>
  <c r="AR105" i="3"/>
  <c r="AR106" i="3"/>
  <c r="AR107" i="3"/>
  <c r="AR108" i="3"/>
  <c r="AR109" i="3"/>
  <c r="AR110" i="3"/>
  <c r="AR111" i="3"/>
  <c r="AR112" i="3"/>
  <c r="AR113" i="3"/>
  <c r="AR114" i="3"/>
  <c r="AR115" i="3"/>
  <c r="AR116" i="3"/>
  <c r="AR117" i="3"/>
  <c r="AR118" i="3"/>
  <c r="AR119" i="3"/>
  <c r="AR120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T64" i="3"/>
  <c r="AT65" i="3"/>
  <c r="AT66" i="3"/>
  <c r="AT67" i="3"/>
  <c r="AT68" i="3"/>
  <c r="AT69" i="3"/>
  <c r="AT70" i="3"/>
  <c r="AT71" i="3"/>
  <c r="AT72" i="3"/>
  <c r="AT73" i="3"/>
  <c r="AT74" i="3"/>
  <c r="AT75" i="3"/>
  <c r="AT76" i="3"/>
  <c r="AT77" i="3"/>
  <c r="AT78" i="3"/>
  <c r="AT79" i="3"/>
  <c r="AT80" i="3"/>
  <c r="AT81" i="3"/>
  <c r="AT82" i="3"/>
  <c r="AT83" i="3"/>
  <c r="AT84" i="3"/>
  <c r="AT85" i="3"/>
  <c r="AT86" i="3"/>
  <c r="AT87" i="3"/>
  <c r="AT88" i="3"/>
  <c r="AT89" i="3"/>
  <c r="AT90" i="3"/>
  <c r="AT91" i="3"/>
  <c r="AT92" i="3"/>
  <c r="AT93" i="3"/>
  <c r="AT94" i="3"/>
  <c r="AT95" i="3"/>
  <c r="AT96" i="3"/>
  <c r="AT97" i="3"/>
  <c r="AT98" i="3"/>
  <c r="AT99" i="3"/>
  <c r="AT100" i="3"/>
  <c r="AT101" i="3"/>
  <c r="AT102" i="3"/>
  <c r="AT103" i="3"/>
  <c r="AT104" i="3"/>
  <c r="AT105" i="3"/>
  <c r="AT106" i="3"/>
  <c r="AT107" i="3"/>
  <c r="AT108" i="3"/>
  <c r="AT109" i="3"/>
  <c r="AT110" i="3"/>
  <c r="AT111" i="3"/>
  <c r="AT112" i="3"/>
  <c r="AT113" i="3"/>
  <c r="AT114" i="3"/>
  <c r="AT115" i="3"/>
  <c r="AT116" i="3"/>
  <c r="AT117" i="3"/>
  <c r="AT118" i="3"/>
  <c r="AT119" i="3"/>
  <c r="AT120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V47" i="3"/>
  <c r="AV48" i="3"/>
  <c r="AV49" i="3"/>
  <c r="AV50" i="3"/>
  <c r="AV51" i="3"/>
  <c r="AV52" i="3"/>
  <c r="AV53" i="3"/>
  <c r="AV54" i="3"/>
  <c r="AV55" i="3"/>
  <c r="AV56" i="3"/>
  <c r="AV57" i="3"/>
  <c r="AV58" i="3"/>
  <c r="AV59" i="3"/>
  <c r="AV60" i="3"/>
  <c r="AV61" i="3"/>
  <c r="AV62" i="3"/>
  <c r="AV63" i="3"/>
  <c r="AV64" i="3"/>
  <c r="AV65" i="3"/>
  <c r="AV66" i="3"/>
  <c r="AV67" i="3"/>
  <c r="AV68" i="3"/>
  <c r="AV69" i="3"/>
  <c r="AV70" i="3"/>
  <c r="AV71" i="3"/>
  <c r="AV72" i="3"/>
  <c r="AV73" i="3"/>
  <c r="AV74" i="3"/>
  <c r="AV75" i="3"/>
  <c r="AV76" i="3"/>
  <c r="AV77" i="3"/>
  <c r="AV78" i="3"/>
  <c r="AV79" i="3"/>
  <c r="AV80" i="3"/>
  <c r="AV81" i="3"/>
  <c r="AV82" i="3"/>
  <c r="AV83" i="3"/>
  <c r="AV84" i="3"/>
  <c r="AV85" i="3"/>
  <c r="AV86" i="3"/>
  <c r="AV87" i="3"/>
  <c r="AV88" i="3"/>
  <c r="AV89" i="3"/>
  <c r="AV90" i="3"/>
  <c r="AV91" i="3"/>
  <c r="AV92" i="3"/>
  <c r="AV93" i="3"/>
  <c r="AV94" i="3"/>
  <c r="AV95" i="3"/>
  <c r="AV96" i="3"/>
  <c r="AV97" i="3"/>
  <c r="AV98" i="3"/>
  <c r="AV99" i="3"/>
  <c r="AV100" i="3"/>
  <c r="AV101" i="3"/>
  <c r="AV102" i="3"/>
  <c r="AV103" i="3"/>
  <c r="AV104" i="3"/>
  <c r="AV105" i="3"/>
  <c r="AV106" i="3"/>
  <c r="AV107" i="3"/>
  <c r="AV108" i="3"/>
  <c r="AV109" i="3"/>
  <c r="AV110" i="3"/>
  <c r="AV111" i="3"/>
  <c r="AV112" i="3"/>
  <c r="AV113" i="3"/>
  <c r="AV114" i="3"/>
  <c r="AV115" i="3"/>
  <c r="AV116" i="3"/>
  <c r="AV117" i="3"/>
  <c r="AV118" i="3"/>
  <c r="AV119" i="3"/>
  <c r="AV120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2" i="3"/>
  <c r="AX73" i="3"/>
  <c r="AX74" i="3"/>
  <c r="AX75" i="3"/>
  <c r="AX76" i="3"/>
  <c r="AX77" i="3"/>
  <c r="AX78" i="3"/>
  <c r="AX79" i="3"/>
  <c r="AX80" i="3"/>
  <c r="AX81" i="3"/>
  <c r="AX82" i="3"/>
  <c r="AX83" i="3"/>
  <c r="AX84" i="3"/>
  <c r="AX85" i="3"/>
  <c r="AX86" i="3"/>
  <c r="AX87" i="3"/>
  <c r="AX88" i="3"/>
  <c r="AX89" i="3"/>
  <c r="AX90" i="3"/>
  <c r="AX91" i="3"/>
  <c r="AX92" i="3"/>
  <c r="AX93" i="3"/>
  <c r="AX94" i="3"/>
  <c r="AX95" i="3"/>
  <c r="AX96" i="3"/>
  <c r="AX97" i="3"/>
  <c r="AX98" i="3"/>
  <c r="AX99" i="3"/>
  <c r="AX100" i="3"/>
  <c r="AX101" i="3"/>
  <c r="AX102" i="3"/>
  <c r="AX103" i="3"/>
  <c r="AX104" i="3"/>
  <c r="AX105" i="3"/>
  <c r="AX106" i="3"/>
  <c r="AX107" i="3"/>
  <c r="AX108" i="3"/>
  <c r="AX109" i="3"/>
  <c r="AX110" i="3"/>
  <c r="AX111" i="3"/>
  <c r="AX112" i="3"/>
  <c r="AX113" i="3"/>
  <c r="AX114" i="3"/>
  <c r="AX115" i="3"/>
  <c r="AX116" i="3"/>
  <c r="AX117" i="3"/>
  <c r="AX118" i="3"/>
  <c r="AX119" i="3"/>
  <c r="AX120" i="3"/>
  <c r="AZ17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Z60" i="3"/>
  <c r="AZ61" i="3"/>
  <c r="AZ62" i="3"/>
  <c r="AZ63" i="3"/>
  <c r="AZ64" i="3"/>
  <c r="AZ65" i="3"/>
  <c r="AZ66" i="3"/>
  <c r="AZ67" i="3"/>
  <c r="AZ68" i="3"/>
  <c r="AZ69" i="3"/>
  <c r="AZ70" i="3"/>
  <c r="AZ71" i="3"/>
  <c r="AZ72" i="3"/>
  <c r="AZ73" i="3"/>
  <c r="AZ74" i="3"/>
  <c r="AZ75" i="3"/>
  <c r="AZ76" i="3"/>
  <c r="AZ77" i="3"/>
  <c r="AZ78" i="3"/>
  <c r="AZ79" i="3"/>
  <c r="AZ80" i="3"/>
  <c r="AZ81" i="3"/>
  <c r="AZ82" i="3"/>
  <c r="AZ83" i="3"/>
  <c r="AZ84" i="3"/>
  <c r="AZ85" i="3"/>
  <c r="AZ86" i="3"/>
  <c r="AZ87" i="3"/>
  <c r="AZ88" i="3"/>
  <c r="AZ89" i="3"/>
  <c r="AZ90" i="3"/>
  <c r="AZ91" i="3"/>
  <c r="AZ92" i="3"/>
  <c r="AZ93" i="3"/>
  <c r="AZ94" i="3"/>
  <c r="AZ95" i="3"/>
  <c r="AZ96" i="3"/>
  <c r="AZ97" i="3"/>
  <c r="AZ98" i="3"/>
  <c r="AZ99" i="3"/>
  <c r="AZ100" i="3"/>
  <c r="AZ101" i="3"/>
  <c r="AZ102" i="3"/>
  <c r="AZ103" i="3"/>
  <c r="AZ104" i="3"/>
  <c r="AZ105" i="3"/>
  <c r="AZ106" i="3"/>
  <c r="AZ107" i="3"/>
  <c r="AZ108" i="3"/>
  <c r="AZ109" i="3"/>
  <c r="AZ110" i="3"/>
  <c r="AZ111" i="3"/>
  <c r="AZ112" i="3"/>
  <c r="AZ113" i="3"/>
  <c r="AZ114" i="3"/>
  <c r="AZ115" i="3"/>
  <c r="AZ116" i="3"/>
  <c r="AZ117" i="3"/>
  <c r="AZ118" i="3"/>
  <c r="AZ119" i="3"/>
  <c r="AZ120" i="3"/>
  <c r="BB17" i="3"/>
  <c r="BB18" i="3"/>
  <c r="BB19" i="3"/>
  <c r="BB20" i="3"/>
  <c r="BB21" i="3"/>
  <c r="BB22" i="3"/>
  <c r="BB23" i="3"/>
  <c r="BB24" i="3"/>
  <c r="BB25" i="3"/>
  <c r="BB26" i="3"/>
  <c r="BB2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BB64" i="3"/>
  <c r="BB65" i="3"/>
  <c r="BB66" i="3"/>
  <c r="BB67" i="3"/>
  <c r="BB68" i="3"/>
  <c r="BB69" i="3"/>
  <c r="BB70" i="3"/>
  <c r="BB71" i="3"/>
  <c r="BB72" i="3"/>
  <c r="BB73" i="3"/>
  <c r="BB74" i="3"/>
  <c r="BB75" i="3"/>
  <c r="BB76" i="3"/>
  <c r="BB77" i="3"/>
  <c r="BB78" i="3"/>
  <c r="BB79" i="3"/>
  <c r="BB80" i="3"/>
  <c r="BB81" i="3"/>
  <c r="BB82" i="3"/>
  <c r="BB83" i="3"/>
  <c r="BB84" i="3"/>
  <c r="BB85" i="3"/>
  <c r="BB86" i="3"/>
  <c r="BB87" i="3"/>
  <c r="BB88" i="3"/>
  <c r="BB89" i="3"/>
  <c r="BB90" i="3"/>
  <c r="BB91" i="3"/>
  <c r="BB92" i="3"/>
  <c r="BB93" i="3"/>
  <c r="BB94" i="3"/>
  <c r="BB95" i="3"/>
  <c r="BB96" i="3"/>
  <c r="BB97" i="3"/>
  <c r="BB98" i="3"/>
  <c r="BB99" i="3"/>
  <c r="BB100" i="3"/>
  <c r="BB101" i="3"/>
  <c r="BB102" i="3"/>
  <c r="BB103" i="3"/>
  <c r="BB104" i="3"/>
  <c r="BB105" i="3"/>
  <c r="BB106" i="3"/>
  <c r="BB107" i="3"/>
  <c r="BB108" i="3"/>
  <c r="BB109" i="3"/>
  <c r="BB110" i="3"/>
  <c r="BB111" i="3"/>
  <c r="BB112" i="3"/>
  <c r="BB113" i="3"/>
  <c r="BB114" i="3"/>
  <c r="BB115" i="3"/>
  <c r="BB116" i="3"/>
  <c r="BB117" i="3"/>
  <c r="BB118" i="3"/>
  <c r="BB119" i="3"/>
  <c r="BB120" i="3"/>
  <c r="BD17" i="3"/>
  <c r="BD18" i="3"/>
  <c r="BD19" i="3"/>
  <c r="BD20" i="3"/>
  <c r="BD21" i="3"/>
  <c r="BD22" i="3"/>
  <c r="BD23" i="3"/>
  <c r="BD24" i="3"/>
  <c r="BD25" i="3"/>
  <c r="BD26" i="3"/>
  <c r="BD27" i="3"/>
  <c r="BD28" i="3"/>
  <c r="BD29" i="3"/>
  <c r="BD30" i="3"/>
  <c r="BD31" i="3"/>
  <c r="BD32" i="3"/>
  <c r="BD33" i="3"/>
  <c r="BD34" i="3"/>
  <c r="BD35" i="3"/>
  <c r="BD36" i="3"/>
  <c r="BD37" i="3"/>
  <c r="BD38" i="3"/>
  <c r="BD39" i="3"/>
  <c r="BD40" i="3"/>
  <c r="BD41" i="3"/>
  <c r="BD42" i="3"/>
  <c r="BD43" i="3"/>
  <c r="BD44" i="3"/>
  <c r="BD45" i="3"/>
  <c r="BD46" i="3"/>
  <c r="BD47" i="3"/>
  <c r="BD48" i="3"/>
  <c r="BD49" i="3"/>
  <c r="BD50" i="3"/>
  <c r="BD51" i="3"/>
  <c r="BD52" i="3"/>
  <c r="BD53" i="3"/>
  <c r="BD54" i="3"/>
  <c r="BD55" i="3"/>
  <c r="BD56" i="3"/>
  <c r="BD57" i="3"/>
  <c r="BD58" i="3"/>
  <c r="BD59" i="3"/>
  <c r="BD60" i="3"/>
  <c r="BD61" i="3"/>
  <c r="BD62" i="3"/>
  <c r="BD63" i="3"/>
  <c r="BD64" i="3"/>
  <c r="BD65" i="3"/>
  <c r="BD66" i="3"/>
  <c r="BD67" i="3"/>
  <c r="BD68" i="3"/>
  <c r="BD69" i="3"/>
  <c r="BD70" i="3"/>
  <c r="BD71" i="3"/>
  <c r="BD72" i="3"/>
  <c r="BD73" i="3"/>
  <c r="BD74" i="3"/>
  <c r="BD75" i="3"/>
  <c r="BD76" i="3"/>
  <c r="BD77" i="3"/>
  <c r="BD78" i="3"/>
  <c r="BD79" i="3"/>
  <c r="BD80" i="3"/>
  <c r="BD81" i="3"/>
  <c r="BD82" i="3"/>
  <c r="BD83" i="3"/>
  <c r="BD84" i="3"/>
  <c r="BD85" i="3"/>
  <c r="BD86" i="3"/>
  <c r="BD87" i="3"/>
  <c r="BD88" i="3"/>
  <c r="BD89" i="3"/>
  <c r="BD90" i="3"/>
  <c r="BD91" i="3"/>
  <c r="BD92" i="3"/>
  <c r="BD93" i="3"/>
  <c r="BD94" i="3"/>
  <c r="BD95" i="3"/>
  <c r="BD96" i="3"/>
  <c r="BD97" i="3"/>
  <c r="BD98" i="3"/>
  <c r="BD99" i="3"/>
  <c r="BD100" i="3"/>
  <c r="BD101" i="3"/>
  <c r="BD102" i="3"/>
  <c r="BD103" i="3"/>
  <c r="BD104" i="3"/>
  <c r="BD105" i="3"/>
  <c r="BD106" i="3"/>
  <c r="BD107" i="3"/>
  <c r="BD108" i="3"/>
  <c r="BD109" i="3"/>
  <c r="BD110" i="3"/>
  <c r="BD111" i="3"/>
  <c r="BD112" i="3"/>
  <c r="BD113" i="3"/>
  <c r="BD114" i="3"/>
  <c r="BD115" i="3"/>
  <c r="BD116" i="3"/>
  <c r="BD117" i="3"/>
  <c r="BD118" i="3"/>
  <c r="BD119" i="3"/>
  <c r="BD120" i="3"/>
  <c r="BF17" i="3"/>
  <c r="BF18" i="3"/>
  <c r="BF19" i="3"/>
  <c r="BF20" i="3"/>
  <c r="BF21" i="3"/>
  <c r="BF22" i="3"/>
  <c r="BF23" i="3"/>
  <c r="BF24" i="3"/>
  <c r="BF25" i="3"/>
  <c r="BF26" i="3"/>
  <c r="BF27" i="3"/>
  <c r="BF28" i="3"/>
  <c r="BF29" i="3"/>
  <c r="BF30" i="3"/>
  <c r="BF31" i="3"/>
  <c r="BF32" i="3"/>
  <c r="BF33" i="3"/>
  <c r="BF34" i="3"/>
  <c r="BF35" i="3"/>
  <c r="BF3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51" i="3"/>
  <c r="BF52" i="3"/>
  <c r="BF53" i="3"/>
  <c r="BF54" i="3"/>
  <c r="BF55" i="3"/>
  <c r="BF56" i="3"/>
  <c r="BF57" i="3"/>
  <c r="BF58" i="3"/>
  <c r="BF59" i="3"/>
  <c r="BF60" i="3"/>
  <c r="BF61" i="3"/>
  <c r="BF62" i="3"/>
  <c r="BF63" i="3"/>
  <c r="BF64" i="3"/>
  <c r="BF65" i="3"/>
  <c r="BF66" i="3"/>
  <c r="BF67" i="3"/>
  <c r="BF68" i="3"/>
  <c r="BF69" i="3"/>
  <c r="BF70" i="3"/>
  <c r="BF71" i="3"/>
  <c r="BF72" i="3"/>
  <c r="BF73" i="3"/>
  <c r="BF74" i="3"/>
  <c r="BF75" i="3"/>
  <c r="BF76" i="3"/>
  <c r="BF77" i="3"/>
  <c r="BF78" i="3"/>
  <c r="BF79" i="3"/>
  <c r="BF80" i="3"/>
  <c r="BF81" i="3"/>
  <c r="BF82" i="3"/>
  <c r="BF83" i="3"/>
  <c r="BF84" i="3"/>
  <c r="BF85" i="3"/>
  <c r="BF86" i="3"/>
  <c r="BF87" i="3"/>
  <c r="BF88" i="3"/>
  <c r="BF89" i="3"/>
  <c r="BF90" i="3"/>
  <c r="BF91" i="3"/>
  <c r="BF92" i="3"/>
  <c r="BF93" i="3"/>
  <c r="BF94" i="3"/>
  <c r="BF95" i="3"/>
  <c r="BF96" i="3"/>
  <c r="BF97" i="3"/>
  <c r="BF98" i="3"/>
  <c r="BF99" i="3"/>
  <c r="BF100" i="3"/>
  <c r="BF101" i="3"/>
  <c r="BF102" i="3"/>
  <c r="BF103" i="3"/>
  <c r="BF104" i="3"/>
  <c r="BF105" i="3"/>
  <c r="BF106" i="3"/>
  <c r="BF107" i="3"/>
  <c r="BF108" i="3"/>
  <c r="BF109" i="3"/>
  <c r="BF110" i="3"/>
  <c r="BF111" i="3"/>
  <c r="BF112" i="3"/>
  <c r="BF113" i="3"/>
  <c r="BF114" i="3"/>
  <c r="BF115" i="3"/>
  <c r="BF116" i="3"/>
  <c r="BF117" i="3"/>
  <c r="BF118" i="3"/>
  <c r="BF119" i="3"/>
  <c r="BF120" i="3"/>
  <c r="BH17" i="3"/>
  <c r="BH18" i="3"/>
  <c r="BH19" i="3"/>
  <c r="BH20" i="3"/>
  <c r="BH21" i="3"/>
  <c r="BH22" i="3"/>
  <c r="BH23" i="3"/>
  <c r="BH24" i="3"/>
  <c r="BH25" i="3"/>
  <c r="BH26" i="3"/>
  <c r="BH27" i="3"/>
  <c r="BH28" i="3"/>
  <c r="BH29" i="3"/>
  <c r="BH30" i="3"/>
  <c r="BH31" i="3"/>
  <c r="BH32" i="3"/>
  <c r="BH33" i="3"/>
  <c r="BH34" i="3"/>
  <c r="BH35" i="3"/>
  <c r="BH36" i="3"/>
  <c r="BH37" i="3"/>
  <c r="BH38" i="3"/>
  <c r="BH39" i="3"/>
  <c r="BH40" i="3"/>
  <c r="BH41" i="3"/>
  <c r="BH42" i="3"/>
  <c r="BH43" i="3"/>
  <c r="BH44" i="3"/>
  <c r="BH45" i="3"/>
  <c r="BH46" i="3"/>
  <c r="BH47" i="3"/>
  <c r="BH48" i="3"/>
  <c r="BH49" i="3"/>
  <c r="BH50" i="3"/>
  <c r="BH51" i="3"/>
  <c r="BH52" i="3"/>
  <c r="BH53" i="3"/>
  <c r="BH54" i="3"/>
  <c r="BH55" i="3"/>
  <c r="BH56" i="3"/>
  <c r="BH57" i="3"/>
  <c r="BH58" i="3"/>
  <c r="BH59" i="3"/>
  <c r="BH60" i="3"/>
  <c r="BH61" i="3"/>
  <c r="BH62" i="3"/>
  <c r="BH63" i="3"/>
  <c r="BH64" i="3"/>
  <c r="BH65" i="3"/>
  <c r="BH66" i="3"/>
  <c r="BH67" i="3"/>
  <c r="BH68" i="3"/>
  <c r="BH69" i="3"/>
  <c r="BH70" i="3"/>
  <c r="BH71" i="3"/>
  <c r="BH72" i="3"/>
  <c r="BH73" i="3"/>
  <c r="BH74" i="3"/>
  <c r="BH75" i="3"/>
  <c r="BH76" i="3"/>
  <c r="BH77" i="3"/>
  <c r="BH78" i="3"/>
  <c r="BH79" i="3"/>
  <c r="BH80" i="3"/>
  <c r="BH81" i="3"/>
  <c r="BH82" i="3"/>
  <c r="BH83" i="3"/>
  <c r="BH84" i="3"/>
  <c r="BH85" i="3"/>
  <c r="BH86" i="3"/>
  <c r="BH87" i="3"/>
  <c r="BH88" i="3"/>
  <c r="BH89" i="3"/>
  <c r="BH90" i="3"/>
  <c r="BH91" i="3"/>
  <c r="BH92" i="3"/>
  <c r="BH93" i="3"/>
  <c r="BH94" i="3"/>
  <c r="BH95" i="3"/>
  <c r="BH96" i="3"/>
  <c r="BH97" i="3"/>
  <c r="BH98" i="3"/>
  <c r="BH99" i="3"/>
  <c r="BH100" i="3"/>
  <c r="BH101" i="3"/>
  <c r="BH102" i="3"/>
  <c r="BH103" i="3"/>
  <c r="BH104" i="3"/>
  <c r="BH105" i="3"/>
  <c r="BH106" i="3"/>
  <c r="BH107" i="3"/>
  <c r="BH108" i="3"/>
  <c r="BH109" i="3"/>
  <c r="BH110" i="3"/>
  <c r="BH111" i="3"/>
  <c r="BH112" i="3"/>
  <c r="BH113" i="3"/>
  <c r="BH114" i="3"/>
  <c r="BH115" i="3"/>
  <c r="BH116" i="3"/>
  <c r="BH117" i="3"/>
  <c r="BH118" i="3"/>
  <c r="BH119" i="3"/>
  <c r="BH120" i="3"/>
  <c r="BJ17" i="3"/>
  <c r="BJ18" i="3"/>
  <c r="BJ19" i="3"/>
  <c r="BJ20" i="3"/>
  <c r="BJ21" i="3"/>
  <c r="BJ22" i="3"/>
  <c r="BJ23" i="3"/>
  <c r="BJ24" i="3"/>
  <c r="BJ25" i="3"/>
  <c r="BJ26" i="3"/>
  <c r="BJ27" i="3"/>
  <c r="BJ28" i="3"/>
  <c r="BJ29" i="3"/>
  <c r="BJ30" i="3"/>
  <c r="BJ31" i="3"/>
  <c r="BJ32" i="3"/>
  <c r="BJ33" i="3"/>
  <c r="BJ34" i="3"/>
  <c r="BJ35" i="3"/>
  <c r="BJ36" i="3"/>
  <c r="BJ37" i="3"/>
  <c r="BJ38" i="3"/>
  <c r="BJ39" i="3"/>
  <c r="BJ40" i="3"/>
  <c r="BJ41" i="3"/>
  <c r="BJ42" i="3"/>
  <c r="BJ43" i="3"/>
  <c r="BJ44" i="3"/>
  <c r="BJ45" i="3"/>
  <c r="BJ46" i="3"/>
  <c r="BJ47" i="3"/>
  <c r="BJ48" i="3"/>
  <c r="BJ49" i="3"/>
  <c r="BJ50" i="3"/>
  <c r="BJ51" i="3"/>
  <c r="BJ52" i="3"/>
  <c r="BJ53" i="3"/>
  <c r="BJ54" i="3"/>
  <c r="BJ55" i="3"/>
  <c r="BJ56" i="3"/>
  <c r="BJ57" i="3"/>
  <c r="BJ58" i="3"/>
  <c r="BJ59" i="3"/>
  <c r="BJ60" i="3"/>
  <c r="BJ61" i="3"/>
  <c r="BJ62" i="3"/>
  <c r="BJ63" i="3"/>
  <c r="BJ64" i="3"/>
  <c r="BJ65" i="3"/>
  <c r="BJ66" i="3"/>
  <c r="BJ67" i="3"/>
  <c r="BJ68" i="3"/>
  <c r="BJ69" i="3"/>
  <c r="BJ70" i="3"/>
  <c r="BJ71" i="3"/>
  <c r="BJ72" i="3"/>
  <c r="BJ73" i="3"/>
  <c r="BJ74" i="3"/>
  <c r="BJ75" i="3"/>
  <c r="BJ76" i="3"/>
  <c r="BJ77" i="3"/>
  <c r="BJ78" i="3"/>
  <c r="BJ79" i="3"/>
  <c r="BJ80" i="3"/>
  <c r="BJ81" i="3"/>
  <c r="BJ82" i="3"/>
  <c r="BJ83" i="3"/>
  <c r="BJ84" i="3"/>
  <c r="BJ85" i="3"/>
  <c r="BJ86" i="3"/>
  <c r="BJ87" i="3"/>
  <c r="BJ88" i="3"/>
  <c r="BJ89" i="3"/>
  <c r="BJ90" i="3"/>
  <c r="BJ91" i="3"/>
  <c r="BJ92" i="3"/>
  <c r="BJ93" i="3"/>
  <c r="BJ94" i="3"/>
  <c r="BJ95" i="3"/>
  <c r="BJ96" i="3"/>
  <c r="BJ97" i="3"/>
  <c r="BJ98" i="3"/>
  <c r="BJ99" i="3"/>
  <c r="BJ100" i="3"/>
  <c r="BJ101" i="3"/>
  <c r="BJ102" i="3"/>
  <c r="BJ103" i="3"/>
  <c r="BJ104" i="3"/>
  <c r="BJ105" i="3"/>
  <c r="BJ106" i="3"/>
  <c r="BJ107" i="3"/>
  <c r="BJ108" i="3"/>
  <c r="BJ109" i="3"/>
  <c r="BJ110" i="3"/>
  <c r="BJ111" i="3"/>
  <c r="BJ112" i="3"/>
  <c r="BJ113" i="3"/>
  <c r="BJ114" i="3"/>
  <c r="BJ115" i="3"/>
  <c r="BJ116" i="3"/>
  <c r="BJ117" i="3"/>
  <c r="BJ118" i="3"/>
  <c r="BJ119" i="3"/>
  <c r="BJ120" i="3"/>
  <c r="BL17" i="3"/>
  <c r="BL18" i="3"/>
  <c r="BL19" i="3"/>
  <c r="BL20" i="3"/>
  <c r="BL21" i="3"/>
  <c r="BL22" i="3"/>
  <c r="BL23" i="3"/>
  <c r="BL24" i="3"/>
  <c r="BL25" i="3"/>
  <c r="BL26" i="3"/>
  <c r="BL27" i="3"/>
  <c r="BL28" i="3"/>
  <c r="BL29" i="3"/>
  <c r="BL30" i="3"/>
  <c r="BL31" i="3"/>
  <c r="BL32" i="3"/>
  <c r="BL33" i="3"/>
  <c r="BL34" i="3"/>
  <c r="BL35" i="3"/>
  <c r="BL36" i="3"/>
  <c r="BL37" i="3"/>
  <c r="BL38" i="3"/>
  <c r="BL39" i="3"/>
  <c r="BL40" i="3"/>
  <c r="BL41" i="3"/>
  <c r="BL42" i="3"/>
  <c r="BL43" i="3"/>
  <c r="BL44" i="3"/>
  <c r="BL45" i="3"/>
  <c r="BL46" i="3"/>
  <c r="BL47" i="3"/>
  <c r="BL48" i="3"/>
  <c r="BL49" i="3"/>
  <c r="BL50" i="3"/>
  <c r="BL51" i="3"/>
  <c r="BL52" i="3"/>
  <c r="BL53" i="3"/>
  <c r="BL54" i="3"/>
  <c r="BL55" i="3"/>
  <c r="BL56" i="3"/>
  <c r="BL57" i="3"/>
  <c r="BL58" i="3"/>
  <c r="BL59" i="3"/>
  <c r="BL60" i="3"/>
  <c r="BL61" i="3"/>
  <c r="BL62" i="3"/>
  <c r="BL63" i="3"/>
  <c r="BL64" i="3"/>
  <c r="BL65" i="3"/>
  <c r="BL66" i="3"/>
  <c r="BL67" i="3"/>
  <c r="BL68" i="3"/>
  <c r="BL69" i="3"/>
  <c r="BL70" i="3"/>
  <c r="BL71" i="3"/>
  <c r="BL72" i="3"/>
  <c r="BL73" i="3"/>
  <c r="BL74" i="3"/>
  <c r="BL75" i="3"/>
  <c r="BL76" i="3"/>
  <c r="BL77" i="3"/>
  <c r="BL78" i="3"/>
  <c r="BL79" i="3"/>
  <c r="BL80" i="3"/>
  <c r="BL81" i="3"/>
  <c r="BL82" i="3"/>
  <c r="BL83" i="3"/>
  <c r="BL84" i="3"/>
  <c r="BL85" i="3"/>
  <c r="BL86" i="3"/>
  <c r="BL87" i="3"/>
  <c r="BL88" i="3"/>
  <c r="BL89" i="3"/>
  <c r="BL90" i="3"/>
  <c r="BL91" i="3"/>
  <c r="BL92" i="3"/>
  <c r="BL93" i="3"/>
  <c r="BL94" i="3"/>
  <c r="BL95" i="3"/>
  <c r="BL96" i="3"/>
  <c r="BL97" i="3"/>
  <c r="BL98" i="3"/>
  <c r="BL99" i="3"/>
  <c r="BL100" i="3"/>
  <c r="BL101" i="3"/>
  <c r="BL102" i="3"/>
  <c r="BL103" i="3"/>
  <c r="BL104" i="3"/>
  <c r="BL105" i="3"/>
  <c r="BL106" i="3"/>
  <c r="BL107" i="3"/>
  <c r="BL108" i="3"/>
  <c r="BL109" i="3"/>
  <c r="BL110" i="3"/>
  <c r="BL111" i="3"/>
  <c r="BL112" i="3"/>
  <c r="BL113" i="3"/>
  <c r="BL114" i="3"/>
  <c r="BL115" i="3"/>
  <c r="BL116" i="3"/>
  <c r="BL117" i="3"/>
  <c r="BL118" i="3"/>
  <c r="BL119" i="3"/>
  <c r="BL120" i="3"/>
  <c r="BN17" i="3"/>
  <c r="BN18" i="3"/>
  <c r="BN19" i="3"/>
  <c r="BN20" i="3"/>
  <c r="BN21" i="3"/>
  <c r="BN22" i="3"/>
  <c r="BN23" i="3"/>
  <c r="BN24" i="3"/>
  <c r="BN25" i="3"/>
  <c r="BN26" i="3"/>
  <c r="BN27" i="3"/>
  <c r="BN28" i="3"/>
  <c r="BN29" i="3"/>
  <c r="BN30" i="3"/>
  <c r="BN31" i="3"/>
  <c r="BN32" i="3"/>
  <c r="BN33" i="3"/>
  <c r="BN34" i="3"/>
  <c r="BN35" i="3"/>
  <c r="BN36" i="3"/>
  <c r="BN37" i="3"/>
  <c r="BN38" i="3"/>
  <c r="BN39" i="3"/>
  <c r="BN40" i="3"/>
  <c r="BN41" i="3"/>
  <c r="BN42" i="3"/>
  <c r="BN43" i="3"/>
  <c r="BN44" i="3"/>
  <c r="BN45" i="3"/>
  <c r="BN46" i="3"/>
  <c r="BN47" i="3"/>
  <c r="BN48" i="3"/>
  <c r="BN49" i="3"/>
  <c r="BN50" i="3"/>
  <c r="BN51" i="3"/>
  <c r="BN52" i="3"/>
  <c r="BN53" i="3"/>
  <c r="BN54" i="3"/>
  <c r="BN55" i="3"/>
  <c r="BN56" i="3"/>
  <c r="BN57" i="3"/>
  <c r="BN58" i="3"/>
  <c r="BN59" i="3"/>
  <c r="BN60" i="3"/>
  <c r="BN61" i="3"/>
  <c r="BN62" i="3"/>
  <c r="BN63" i="3"/>
  <c r="BN64" i="3"/>
  <c r="BN65" i="3"/>
  <c r="BN66" i="3"/>
  <c r="BN67" i="3"/>
  <c r="BN68" i="3"/>
  <c r="BN69" i="3"/>
  <c r="BN70" i="3"/>
  <c r="BN71" i="3"/>
  <c r="BN72" i="3"/>
  <c r="BN73" i="3"/>
  <c r="BN74" i="3"/>
  <c r="BN75" i="3"/>
  <c r="BN76" i="3"/>
  <c r="BN77" i="3"/>
  <c r="BN78" i="3"/>
  <c r="BN79" i="3"/>
  <c r="BN80" i="3"/>
  <c r="BN81" i="3"/>
  <c r="BN82" i="3"/>
  <c r="BN83" i="3"/>
  <c r="BN84" i="3"/>
  <c r="BN85" i="3"/>
  <c r="BN86" i="3"/>
  <c r="BN87" i="3"/>
  <c r="BN88" i="3"/>
  <c r="BN89" i="3"/>
  <c r="BN90" i="3"/>
  <c r="BN91" i="3"/>
  <c r="BN92" i="3"/>
  <c r="BN93" i="3"/>
  <c r="BN94" i="3"/>
  <c r="BN95" i="3"/>
  <c r="BN96" i="3"/>
  <c r="BN97" i="3"/>
  <c r="BN98" i="3"/>
  <c r="BN99" i="3"/>
  <c r="BN100" i="3"/>
  <c r="BN101" i="3"/>
  <c r="BN102" i="3"/>
  <c r="BN103" i="3"/>
  <c r="BN104" i="3"/>
  <c r="BN105" i="3"/>
  <c r="BN106" i="3"/>
  <c r="BN107" i="3"/>
  <c r="BN108" i="3"/>
  <c r="BN109" i="3"/>
  <c r="BN110" i="3"/>
  <c r="BN111" i="3"/>
  <c r="BN112" i="3"/>
  <c r="BN113" i="3"/>
  <c r="BN114" i="3"/>
  <c r="BN115" i="3"/>
  <c r="BN116" i="3"/>
  <c r="BN117" i="3"/>
  <c r="BN118" i="3"/>
  <c r="BN119" i="3"/>
  <c r="BN120" i="3"/>
  <c r="BP17" i="3"/>
  <c r="BP18" i="3"/>
  <c r="BP19" i="3"/>
  <c r="BP20" i="3"/>
  <c r="BP21" i="3"/>
  <c r="BP22" i="3"/>
  <c r="BP23" i="3"/>
  <c r="BP24" i="3"/>
  <c r="BP25" i="3"/>
  <c r="BP26" i="3"/>
  <c r="BP27" i="3"/>
  <c r="BP28" i="3"/>
  <c r="BP29" i="3"/>
  <c r="BP30" i="3"/>
  <c r="BP31" i="3"/>
  <c r="BP32" i="3"/>
  <c r="BP33" i="3"/>
  <c r="BP34" i="3"/>
  <c r="BP35" i="3"/>
  <c r="BP36" i="3"/>
  <c r="BP37" i="3"/>
  <c r="BP38" i="3"/>
  <c r="BP39" i="3"/>
  <c r="BP40" i="3"/>
  <c r="BP41" i="3"/>
  <c r="BP42" i="3"/>
  <c r="BP43" i="3"/>
  <c r="BP44" i="3"/>
  <c r="BP45" i="3"/>
  <c r="BP46" i="3"/>
  <c r="BP47" i="3"/>
  <c r="BP48" i="3"/>
  <c r="BP49" i="3"/>
  <c r="BP50" i="3"/>
  <c r="BP51" i="3"/>
  <c r="BP52" i="3"/>
  <c r="BP53" i="3"/>
  <c r="BP54" i="3"/>
  <c r="BP55" i="3"/>
  <c r="BP56" i="3"/>
  <c r="BP57" i="3"/>
  <c r="BP58" i="3"/>
  <c r="BP59" i="3"/>
  <c r="BP60" i="3"/>
  <c r="BP61" i="3"/>
  <c r="BP62" i="3"/>
  <c r="BP63" i="3"/>
  <c r="BP64" i="3"/>
  <c r="BP65" i="3"/>
  <c r="BP66" i="3"/>
  <c r="BP67" i="3"/>
  <c r="BP68" i="3"/>
  <c r="BP69" i="3"/>
  <c r="BP70" i="3"/>
  <c r="BP71" i="3"/>
  <c r="BP72" i="3"/>
  <c r="BP73" i="3"/>
  <c r="BP74" i="3"/>
  <c r="BP75" i="3"/>
  <c r="BP76" i="3"/>
  <c r="BP77" i="3"/>
  <c r="BP78" i="3"/>
  <c r="BP79" i="3"/>
  <c r="BP80" i="3"/>
  <c r="BP81" i="3"/>
  <c r="BP82" i="3"/>
  <c r="BP83" i="3"/>
  <c r="BP84" i="3"/>
  <c r="BP85" i="3"/>
  <c r="BP86" i="3"/>
  <c r="BP87" i="3"/>
  <c r="BP88" i="3"/>
  <c r="BP89" i="3"/>
  <c r="BP90" i="3"/>
  <c r="BP91" i="3"/>
  <c r="BP92" i="3"/>
  <c r="BP93" i="3"/>
  <c r="BP94" i="3"/>
  <c r="BP95" i="3"/>
  <c r="BP96" i="3"/>
  <c r="BP97" i="3"/>
  <c r="BP98" i="3"/>
  <c r="BP99" i="3"/>
  <c r="BP100" i="3"/>
  <c r="BP101" i="3"/>
  <c r="BP102" i="3"/>
  <c r="BP103" i="3"/>
  <c r="BP104" i="3"/>
  <c r="BP105" i="3"/>
  <c r="BP106" i="3"/>
  <c r="BP107" i="3"/>
  <c r="BP108" i="3"/>
  <c r="BP109" i="3"/>
  <c r="BP110" i="3"/>
  <c r="BP111" i="3"/>
  <c r="BP112" i="3"/>
  <c r="BP113" i="3"/>
  <c r="BP114" i="3"/>
  <c r="BP115" i="3"/>
  <c r="BP116" i="3"/>
  <c r="BP117" i="3"/>
  <c r="BP118" i="3"/>
  <c r="BP119" i="3"/>
  <c r="BP120" i="3"/>
  <c r="BR17" i="3"/>
  <c r="BR18" i="3"/>
  <c r="BR19" i="3"/>
  <c r="BR20" i="3"/>
  <c r="BR21" i="3"/>
  <c r="BR22" i="3"/>
  <c r="BR23" i="3"/>
  <c r="BR24" i="3"/>
  <c r="BR25" i="3"/>
  <c r="BR26" i="3"/>
  <c r="BR27" i="3"/>
  <c r="BR28" i="3"/>
  <c r="BR29" i="3"/>
  <c r="BR30" i="3"/>
  <c r="BR31" i="3"/>
  <c r="BR32" i="3"/>
  <c r="BR33" i="3"/>
  <c r="BR34" i="3"/>
  <c r="BR35" i="3"/>
  <c r="BR36" i="3"/>
  <c r="BR37" i="3"/>
  <c r="BR38" i="3"/>
  <c r="BR39" i="3"/>
  <c r="BR40" i="3"/>
  <c r="BR41" i="3"/>
  <c r="BR42" i="3"/>
  <c r="BR43" i="3"/>
  <c r="BR44" i="3"/>
  <c r="BR45" i="3"/>
  <c r="BR46" i="3"/>
  <c r="BR47" i="3"/>
  <c r="BR48" i="3"/>
  <c r="BR49" i="3"/>
  <c r="BR50" i="3"/>
  <c r="BR51" i="3"/>
  <c r="BR52" i="3"/>
  <c r="BR53" i="3"/>
  <c r="BR54" i="3"/>
  <c r="BR55" i="3"/>
  <c r="BR56" i="3"/>
  <c r="BR57" i="3"/>
  <c r="BR58" i="3"/>
  <c r="BR59" i="3"/>
  <c r="BR60" i="3"/>
  <c r="BR61" i="3"/>
  <c r="BR62" i="3"/>
  <c r="BR63" i="3"/>
  <c r="BR64" i="3"/>
  <c r="BR65" i="3"/>
  <c r="BR66" i="3"/>
  <c r="BR67" i="3"/>
  <c r="BR68" i="3"/>
  <c r="BR69" i="3"/>
  <c r="BR70" i="3"/>
  <c r="BR71" i="3"/>
  <c r="BR72" i="3"/>
  <c r="BR73" i="3"/>
  <c r="BR74" i="3"/>
  <c r="BR75" i="3"/>
  <c r="BR76" i="3"/>
  <c r="BR77" i="3"/>
  <c r="BR78" i="3"/>
  <c r="BR79" i="3"/>
  <c r="BR80" i="3"/>
  <c r="BR81" i="3"/>
  <c r="BR82" i="3"/>
  <c r="BR83" i="3"/>
  <c r="BR84" i="3"/>
  <c r="BR85" i="3"/>
  <c r="BR86" i="3"/>
  <c r="BR87" i="3"/>
  <c r="BR88" i="3"/>
  <c r="BR89" i="3"/>
  <c r="BR90" i="3"/>
  <c r="BR91" i="3"/>
  <c r="BR92" i="3"/>
  <c r="BR93" i="3"/>
  <c r="BR94" i="3"/>
  <c r="BR95" i="3"/>
  <c r="BR96" i="3"/>
  <c r="BR97" i="3"/>
  <c r="BR98" i="3"/>
  <c r="BR99" i="3"/>
  <c r="BR100" i="3"/>
  <c r="BR101" i="3"/>
  <c r="BR102" i="3"/>
  <c r="BR103" i="3"/>
  <c r="BR104" i="3"/>
  <c r="BR105" i="3"/>
  <c r="BR106" i="3"/>
  <c r="BR107" i="3"/>
  <c r="BR108" i="3"/>
  <c r="BR109" i="3"/>
  <c r="BR110" i="3"/>
  <c r="BR111" i="3"/>
  <c r="BR112" i="3"/>
  <c r="BR113" i="3"/>
  <c r="BR114" i="3"/>
  <c r="BR115" i="3"/>
  <c r="BR116" i="3"/>
  <c r="BR117" i="3"/>
  <c r="BR118" i="3"/>
  <c r="BR119" i="3"/>
  <c r="BR120" i="3"/>
  <c r="BT17" i="3"/>
  <c r="BT18" i="3"/>
  <c r="BT19" i="3"/>
  <c r="BT20" i="3"/>
  <c r="BT21" i="3"/>
  <c r="BT22" i="3"/>
  <c r="BT23" i="3"/>
  <c r="BT24" i="3"/>
  <c r="BT25" i="3"/>
  <c r="BT26" i="3"/>
  <c r="BT27" i="3"/>
  <c r="BT28" i="3"/>
  <c r="BT29" i="3"/>
  <c r="BT30" i="3"/>
  <c r="BT31" i="3"/>
  <c r="BT32" i="3"/>
  <c r="BT33" i="3"/>
  <c r="BT34" i="3"/>
  <c r="BT35" i="3"/>
  <c r="BT36" i="3"/>
  <c r="BT37" i="3"/>
  <c r="BT38" i="3"/>
  <c r="BT39" i="3"/>
  <c r="BT40" i="3"/>
  <c r="BT41" i="3"/>
  <c r="BT42" i="3"/>
  <c r="BT43" i="3"/>
  <c r="BT44" i="3"/>
  <c r="BT45" i="3"/>
  <c r="BT46" i="3"/>
  <c r="BT47" i="3"/>
  <c r="BT48" i="3"/>
  <c r="BT49" i="3"/>
  <c r="BT50" i="3"/>
  <c r="BT51" i="3"/>
  <c r="BT52" i="3"/>
  <c r="BT53" i="3"/>
  <c r="BT54" i="3"/>
  <c r="BT55" i="3"/>
  <c r="BT56" i="3"/>
  <c r="BT57" i="3"/>
  <c r="BT58" i="3"/>
  <c r="BT59" i="3"/>
  <c r="BT60" i="3"/>
  <c r="BT61" i="3"/>
  <c r="BT62" i="3"/>
  <c r="BT63" i="3"/>
  <c r="BT64" i="3"/>
  <c r="BT65" i="3"/>
  <c r="BT66" i="3"/>
  <c r="BT67" i="3"/>
  <c r="BT68" i="3"/>
  <c r="BT69" i="3"/>
  <c r="BT70" i="3"/>
  <c r="BT71" i="3"/>
  <c r="BT72" i="3"/>
  <c r="BT73" i="3"/>
  <c r="BT74" i="3"/>
  <c r="BT75" i="3"/>
  <c r="BT76" i="3"/>
  <c r="BT77" i="3"/>
  <c r="BT78" i="3"/>
  <c r="BT79" i="3"/>
  <c r="BT80" i="3"/>
  <c r="BT81" i="3"/>
  <c r="BT82" i="3"/>
  <c r="BT83" i="3"/>
  <c r="BT84" i="3"/>
  <c r="BT85" i="3"/>
  <c r="BT86" i="3"/>
  <c r="BT87" i="3"/>
  <c r="BT88" i="3"/>
  <c r="BT89" i="3"/>
  <c r="BT90" i="3"/>
  <c r="BT91" i="3"/>
  <c r="BT92" i="3"/>
  <c r="BT93" i="3"/>
  <c r="BT94" i="3"/>
  <c r="BT95" i="3"/>
  <c r="BT96" i="3"/>
  <c r="BT97" i="3"/>
  <c r="BT98" i="3"/>
  <c r="BT99" i="3"/>
  <c r="BT100" i="3"/>
  <c r="BT101" i="3"/>
  <c r="BT102" i="3"/>
  <c r="BT103" i="3"/>
  <c r="BT104" i="3"/>
  <c r="BT105" i="3"/>
  <c r="BT106" i="3"/>
  <c r="BT107" i="3"/>
  <c r="BT108" i="3"/>
  <c r="BT109" i="3"/>
  <c r="BT110" i="3"/>
  <c r="BT111" i="3"/>
  <c r="BT112" i="3"/>
  <c r="BT113" i="3"/>
  <c r="BT114" i="3"/>
  <c r="BT115" i="3"/>
  <c r="BT116" i="3"/>
  <c r="BT117" i="3"/>
  <c r="BT118" i="3"/>
  <c r="BT119" i="3"/>
  <c r="BT120" i="3"/>
  <c r="BV17" i="3"/>
  <c r="BV18" i="3"/>
  <c r="BV19" i="3"/>
  <c r="BV20" i="3"/>
  <c r="BV21" i="3"/>
  <c r="BV22" i="3"/>
  <c r="BV23" i="3"/>
  <c r="BV24" i="3"/>
  <c r="BV25" i="3"/>
  <c r="BV26" i="3"/>
  <c r="BV27" i="3"/>
  <c r="BV28" i="3"/>
  <c r="BV29" i="3"/>
  <c r="BV30" i="3"/>
  <c r="BV31" i="3"/>
  <c r="BV32" i="3"/>
  <c r="BV33" i="3"/>
  <c r="BV34" i="3"/>
  <c r="BV35" i="3"/>
  <c r="BV36" i="3"/>
  <c r="BV37" i="3"/>
  <c r="BV38" i="3"/>
  <c r="BV39" i="3"/>
  <c r="BV40" i="3"/>
  <c r="BV41" i="3"/>
  <c r="BV42" i="3"/>
  <c r="BV43" i="3"/>
  <c r="BV44" i="3"/>
  <c r="BV45" i="3"/>
  <c r="BV46" i="3"/>
  <c r="BV47" i="3"/>
  <c r="BV48" i="3"/>
  <c r="BV49" i="3"/>
  <c r="BV50" i="3"/>
  <c r="BV51" i="3"/>
  <c r="BV52" i="3"/>
  <c r="BV53" i="3"/>
  <c r="BV54" i="3"/>
  <c r="BV55" i="3"/>
  <c r="BV56" i="3"/>
  <c r="BV57" i="3"/>
  <c r="BV58" i="3"/>
  <c r="BV59" i="3"/>
  <c r="BV60" i="3"/>
  <c r="BV61" i="3"/>
  <c r="BV62" i="3"/>
  <c r="BV63" i="3"/>
  <c r="BV64" i="3"/>
  <c r="BV65" i="3"/>
  <c r="BV66" i="3"/>
  <c r="BV67" i="3"/>
  <c r="BV68" i="3"/>
  <c r="BV69" i="3"/>
  <c r="BV70" i="3"/>
  <c r="BV71" i="3"/>
  <c r="BV72" i="3"/>
  <c r="BV73" i="3"/>
  <c r="BV74" i="3"/>
  <c r="BV75" i="3"/>
  <c r="BV76" i="3"/>
  <c r="BV77" i="3"/>
  <c r="BV78" i="3"/>
  <c r="BV79" i="3"/>
  <c r="BV80" i="3"/>
  <c r="BV81" i="3"/>
  <c r="BV82" i="3"/>
  <c r="BV83" i="3"/>
  <c r="BV84" i="3"/>
  <c r="BV85" i="3"/>
  <c r="BV86" i="3"/>
  <c r="BV87" i="3"/>
  <c r="BV88" i="3"/>
  <c r="BV89" i="3"/>
  <c r="BV90" i="3"/>
  <c r="BV91" i="3"/>
  <c r="BV92" i="3"/>
  <c r="BV93" i="3"/>
  <c r="BV94" i="3"/>
  <c r="BV95" i="3"/>
  <c r="BV96" i="3"/>
  <c r="BV97" i="3"/>
  <c r="BV98" i="3"/>
  <c r="BV99" i="3"/>
  <c r="BV100" i="3"/>
  <c r="BV101" i="3"/>
  <c r="BV102" i="3"/>
  <c r="BV103" i="3"/>
  <c r="BV104" i="3"/>
  <c r="BV105" i="3"/>
  <c r="BV106" i="3"/>
  <c r="BV107" i="3"/>
  <c r="BV108" i="3"/>
  <c r="BV109" i="3"/>
  <c r="BV110" i="3"/>
  <c r="BV111" i="3"/>
  <c r="BV112" i="3"/>
  <c r="BV113" i="3"/>
  <c r="BV114" i="3"/>
  <c r="BV115" i="3"/>
  <c r="BV116" i="3"/>
  <c r="BV117" i="3"/>
  <c r="BV118" i="3"/>
  <c r="BV119" i="3"/>
  <c r="BV120" i="3"/>
  <c r="BX17" i="3"/>
  <c r="BX18" i="3"/>
  <c r="BX19" i="3"/>
  <c r="BX20" i="3"/>
  <c r="BX21" i="3"/>
  <c r="BX22" i="3"/>
  <c r="BX23" i="3"/>
  <c r="BX24" i="3"/>
  <c r="BX25" i="3"/>
  <c r="BX26" i="3"/>
  <c r="BX27" i="3"/>
  <c r="BX28" i="3"/>
  <c r="BX29" i="3"/>
  <c r="BX30" i="3"/>
  <c r="BX31" i="3"/>
  <c r="BX32" i="3"/>
  <c r="BX33" i="3"/>
  <c r="BX34" i="3"/>
  <c r="BX35" i="3"/>
  <c r="BX36" i="3"/>
  <c r="BX37" i="3"/>
  <c r="BX38" i="3"/>
  <c r="BX39" i="3"/>
  <c r="BX40" i="3"/>
  <c r="BX41" i="3"/>
  <c r="BX42" i="3"/>
  <c r="BX43" i="3"/>
  <c r="BX44" i="3"/>
  <c r="BX45" i="3"/>
  <c r="BX46" i="3"/>
  <c r="BX47" i="3"/>
  <c r="BX48" i="3"/>
  <c r="BX49" i="3"/>
  <c r="BX50" i="3"/>
  <c r="BX51" i="3"/>
  <c r="BX52" i="3"/>
  <c r="BX53" i="3"/>
  <c r="BX54" i="3"/>
  <c r="BX55" i="3"/>
  <c r="BX56" i="3"/>
  <c r="BX57" i="3"/>
  <c r="BX58" i="3"/>
  <c r="BX59" i="3"/>
  <c r="BX60" i="3"/>
  <c r="BX61" i="3"/>
  <c r="BX62" i="3"/>
  <c r="BX63" i="3"/>
  <c r="BX64" i="3"/>
  <c r="BX65" i="3"/>
  <c r="BX66" i="3"/>
  <c r="BX67" i="3"/>
  <c r="BX68" i="3"/>
  <c r="BX69" i="3"/>
  <c r="BX70" i="3"/>
  <c r="BX71" i="3"/>
  <c r="BX72" i="3"/>
  <c r="BX73" i="3"/>
  <c r="BX74" i="3"/>
  <c r="BX75" i="3"/>
  <c r="BX76" i="3"/>
  <c r="BX77" i="3"/>
  <c r="BX78" i="3"/>
  <c r="BX79" i="3"/>
  <c r="BX80" i="3"/>
  <c r="BX81" i="3"/>
  <c r="BX82" i="3"/>
  <c r="BX83" i="3"/>
  <c r="BX84" i="3"/>
  <c r="BX85" i="3"/>
  <c r="BX86" i="3"/>
  <c r="BX87" i="3"/>
  <c r="BX88" i="3"/>
  <c r="BX89" i="3"/>
  <c r="BX90" i="3"/>
  <c r="BX91" i="3"/>
  <c r="BX92" i="3"/>
  <c r="BX93" i="3"/>
  <c r="BX94" i="3"/>
  <c r="BX95" i="3"/>
  <c r="BX96" i="3"/>
  <c r="BX97" i="3"/>
  <c r="BX98" i="3"/>
  <c r="BX99" i="3"/>
  <c r="BX100" i="3"/>
  <c r="BX101" i="3"/>
  <c r="BX102" i="3"/>
  <c r="BX103" i="3"/>
  <c r="BX104" i="3"/>
  <c r="BX105" i="3"/>
  <c r="BX106" i="3"/>
  <c r="BX107" i="3"/>
  <c r="BX108" i="3"/>
  <c r="BX109" i="3"/>
  <c r="BX110" i="3"/>
  <c r="BX111" i="3"/>
  <c r="BX112" i="3"/>
  <c r="BX113" i="3"/>
  <c r="BX114" i="3"/>
  <c r="BX115" i="3"/>
  <c r="BX116" i="3"/>
  <c r="BX117" i="3"/>
  <c r="BX118" i="3"/>
  <c r="BX119" i="3"/>
  <c r="BX120" i="3"/>
  <c r="BZ17" i="3"/>
  <c r="BZ18" i="3"/>
  <c r="BZ19" i="3"/>
  <c r="BZ20" i="3"/>
  <c r="BZ21" i="3"/>
  <c r="BZ22" i="3"/>
  <c r="BZ23" i="3"/>
  <c r="BZ24" i="3"/>
  <c r="BZ25" i="3"/>
  <c r="BZ26" i="3"/>
  <c r="BZ27" i="3"/>
  <c r="BZ28" i="3"/>
  <c r="BZ29" i="3"/>
  <c r="BZ30" i="3"/>
  <c r="BZ31" i="3"/>
  <c r="BZ32" i="3"/>
  <c r="BZ33" i="3"/>
  <c r="BZ34" i="3"/>
  <c r="BZ35" i="3"/>
  <c r="BZ36" i="3"/>
  <c r="BZ37" i="3"/>
  <c r="BZ38" i="3"/>
  <c r="BZ39" i="3"/>
  <c r="BZ40" i="3"/>
  <c r="BZ41" i="3"/>
  <c r="BZ42" i="3"/>
  <c r="BZ43" i="3"/>
  <c r="BZ44" i="3"/>
  <c r="BZ45" i="3"/>
  <c r="BZ46" i="3"/>
  <c r="BZ47" i="3"/>
  <c r="BZ48" i="3"/>
  <c r="BZ49" i="3"/>
  <c r="BZ50" i="3"/>
  <c r="BZ51" i="3"/>
  <c r="BZ52" i="3"/>
  <c r="BZ53" i="3"/>
  <c r="BZ54" i="3"/>
  <c r="BZ55" i="3"/>
  <c r="BZ56" i="3"/>
  <c r="BZ57" i="3"/>
  <c r="BZ58" i="3"/>
  <c r="BZ59" i="3"/>
  <c r="BZ60" i="3"/>
  <c r="BZ61" i="3"/>
  <c r="BZ62" i="3"/>
  <c r="BZ63" i="3"/>
  <c r="BZ64" i="3"/>
  <c r="BZ65" i="3"/>
  <c r="BZ66" i="3"/>
  <c r="BZ67" i="3"/>
  <c r="BZ68" i="3"/>
  <c r="BZ69" i="3"/>
  <c r="BZ70" i="3"/>
  <c r="BZ71" i="3"/>
  <c r="BZ72" i="3"/>
  <c r="BZ73" i="3"/>
  <c r="BZ74" i="3"/>
  <c r="BZ75" i="3"/>
  <c r="BZ76" i="3"/>
  <c r="BZ77" i="3"/>
  <c r="BZ78" i="3"/>
  <c r="BZ79" i="3"/>
  <c r="BZ80" i="3"/>
  <c r="BZ81" i="3"/>
  <c r="BZ82" i="3"/>
  <c r="BZ83" i="3"/>
  <c r="BZ84" i="3"/>
  <c r="BZ85" i="3"/>
  <c r="BZ86" i="3"/>
  <c r="BZ87" i="3"/>
  <c r="BZ88" i="3"/>
  <c r="BZ89" i="3"/>
  <c r="BZ90" i="3"/>
  <c r="BZ91" i="3"/>
  <c r="BZ92" i="3"/>
  <c r="BZ93" i="3"/>
  <c r="BZ94" i="3"/>
  <c r="BZ95" i="3"/>
  <c r="BZ96" i="3"/>
  <c r="BZ97" i="3"/>
  <c r="BZ98" i="3"/>
  <c r="BZ99" i="3"/>
  <c r="BZ100" i="3"/>
  <c r="BZ101" i="3"/>
  <c r="BZ102" i="3"/>
  <c r="BZ103" i="3"/>
  <c r="BZ104" i="3"/>
  <c r="BZ105" i="3"/>
  <c r="BZ106" i="3"/>
  <c r="BZ107" i="3"/>
  <c r="BZ108" i="3"/>
  <c r="BZ109" i="3"/>
  <c r="BZ110" i="3"/>
  <c r="BZ111" i="3"/>
  <c r="BZ112" i="3"/>
  <c r="BZ113" i="3"/>
  <c r="BZ114" i="3"/>
  <c r="BZ115" i="3"/>
  <c r="BZ116" i="3"/>
  <c r="BZ117" i="3"/>
  <c r="BZ118" i="3"/>
  <c r="BZ119" i="3"/>
  <c r="BZ120" i="3"/>
  <c r="CB17" i="3"/>
  <c r="CB18" i="3"/>
  <c r="CB19" i="3"/>
  <c r="CB20" i="3"/>
  <c r="CB21" i="3"/>
  <c r="CB22" i="3"/>
  <c r="CB23" i="3"/>
  <c r="CB24" i="3"/>
  <c r="CB25" i="3"/>
  <c r="CB26" i="3"/>
  <c r="CB27" i="3"/>
  <c r="CB28" i="3"/>
  <c r="CB29" i="3"/>
  <c r="CB30" i="3"/>
  <c r="CB31" i="3"/>
  <c r="CB32" i="3"/>
  <c r="CB33" i="3"/>
  <c r="CB34" i="3"/>
  <c r="CB35" i="3"/>
  <c r="CB36" i="3"/>
  <c r="CB37" i="3"/>
  <c r="CB38" i="3"/>
  <c r="CB39" i="3"/>
  <c r="CB40" i="3"/>
  <c r="CB41" i="3"/>
  <c r="CB42" i="3"/>
  <c r="CB43" i="3"/>
  <c r="CB44" i="3"/>
  <c r="CB45" i="3"/>
  <c r="CB46" i="3"/>
  <c r="CB47" i="3"/>
  <c r="CB48" i="3"/>
  <c r="CB49" i="3"/>
  <c r="CB50" i="3"/>
  <c r="CB51" i="3"/>
  <c r="CB52" i="3"/>
  <c r="CB53" i="3"/>
  <c r="CB54" i="3"/>
  <c r="CB55" i="3"/>
  <c r="CB56" i="3"/>
  <c r="CB57" i="3"/>
  <c r="CB58" i="3"/>
  <c r="CB59" i="3"/>
  <c r="CB60" i="3"/>
  <c r="CB61" i="3"/>
  <c r="CB62" i="3"/>
  <c r="CB63" i="3"/>
  <c r="CB64" i="3"/>
  <c r="CB65" i="3"/>
  <c r="CB66" i="3"/>
  <c r="CB67" i="3"/>
  <c r="CB68" i="3"/>
  <c r="CB69" i="3"/>
  <c r="CB70" i="3"/>
  <c r="CB71" i="3"/>
  <c r="CB72" i="3"/>
  <c r="CB73" i="3"/>
  <c r="CB74" i="3"/>
  <c r="CB75" i="3"/>
  <c r="CB76" i="3"/>
  <c r="CB77" i="3"/>
  <c r="CB78" i="3"/>
  <c r="CB79" i="3"/>
  <c r="CB80" i="3"/>
  <c r="CB81" i="3"/>
  <c r="CB82" i="3"/>
  <c r="CB83" i="3"/>
  <c r="CB84" i="3"/>
  <c r="CB85" i="3"/>
  <c r="CB86" i="3"/>
  <c r="CB87" i="3"/>
  <c r="CB88" i="3"/>
  <c r="CB89" i="3"/>
  <c r="CB90" i="3"/>
  <c r="CB91" i="3"/>
  <c r="CB92" i="3"/>
  <c r="CB93" i="3"/>
  <c r="CB94" i="3"/>
  <c r="CB95" i="3"/>
  <c r="CB96" i="3"/>
  <c r="CB97" i="3"/>
  <c r="CB98" i="3"/>
  <c r="CB99" i="3"/>
  <c r="CB100" i="3"/>
  <c r="CB101" i="3"/>
  <c r="CB102" i="3"/>
  <c r="CB103" i="3"/>
  <c r="CB104" i="3"/>
  <c r="CB105" i="3"/>
  <c r="CB106" i="3"/>
  <c r="CB107" i="3"/>
  <c r="CB108" i="3"/>
  <c r="CB109" i="3"/>
  <c r="CB110" i="3"/>
  <c r="CB111" i="3"/>
  <c r="CB112" i="3"/>
  <c r="CB113" i="3"/>
  <c r="CB114" i="3"/>
  <c r="CB115" i="3"/>
  <c r="CB116" i="3"/>
  <c r="CB117" i="3"/>
  <c r="CB118" i="3"/>
  <c r="CB119" i="3"/>
  <c r="CB120" i="3"/>
  <c r="CD17" i="3"/>
  <c r="CD18" i="3"/>
  <c r="CD19" i="3"/>
  <c r="CD20" i="3"/>
  <c r="CD21" i="3"/>
  <c r="CD22" i="3"/>
  <c r="CD23" i="3"/>
  <c r="CD24" i="3"/>
  <c r="CD25" i="3"/>
  <c r="CD26" i="3"/>
  <c r="CD27" i="3"/>
  <c r="CD28" i="3"/>
  <c r="CD29" i="3"/>
  <c r="CD30" i="3"/>
  <c r="CD31" i="3"/>
  <c r="CD32" i="3"/>
  <c r="CD33" i="3"/>
  <c r="CD34" i="3"/>
  <c r="CD35" i="3"/>
  <c r="CD36" i="3"/>
  <c r="CD37" i="3"/>
  <c r="CD38" i="3"/>
  <c r="CD39" i="3"/>
  <c r="CD40" i="3"/>
  <c r="CD41" i="3"/>
  <c r="CD42" i="3"/>
  <c r="CD43" i="3"/>
  <c r="CD44" i="3"/>
  <c r="CD45" i="3"/>
  <c r="CD46" i="3"/>
  <c r="CD47" i="3"/>
  <c r="CD48" i="3"/>
  <c r="CD49" i="3"/>
  <c r="CD50" i="3"/>
  <c r="CD51" i="3"/>
  <c r="CD52" i="3"/>
  <c r="CD53" i="3"/>
  <c r="CD54" i="3"/>
  <c r="CD55" i="3"/>
  <c r="CD56" i="3"/>
  <c r="CD57" i="3"/>
  <c r="CD58" i="3"/>
  <c r="CD59" i="3"/>
  <c r="CD60" i="3"/>
  <c r="CD61" i="3"/>
  <c r="CD62" i="3"/>
  <c r="CD63" i="3"/>
  <c r="CD64" i="3"/>
  <c r="CD65" i="3"/>
  <c r="CD66" i="3"/>
  <c r="CD67" i="3"/>
  <c r="CD68" i="3"/>
  <c r="CD69" i="3"/>
  <c r="CD70" i="3"/>
  <c r="CD71" i="3"/>
  <c r="CD72" i="3"/>
  <c r="CD73" i="3"/>
  <c r="CD74" i="3"/>
  <c r="CD75" i="3"/>
  <c r="CD76" i="3"/>
  <c r="CD77" i="3"/>
  <c r="CD78" i="3"/>
  <c r="CD79" i="3"/>
  <c r="CD80" i="3"/>
  <c r="CD81" i="3"/>
  <c r="CD82" i="3"/>
  <c r="CD83" i="3"/>
  <c r="CD84" i="3"/>
  <c r="CD85" i="3"/>
  <c r="CD86" i="3"/>
  <c r="CD87" i="3"/>
  <c r="CD88" i="3"/>
  <c r="CD89" i="3"/>
  <c r="CD90" i="3"/>
  <c r="CD91" i="3"/>
  <c r="CD92" i="3"/>
  <c r="CD93" i="3"/>
  <c r="CD94" i="3"/>
  <c r="CD95" i="3"/>
  <c r="CD96" i="3"/>
  <c r="CD97" i="3"/>
  <c r="CD98" i="3"/>
  <c r="CD99" i="3"/>
  <c r="CD100" i="3"/>
  <c r="CD101" i="3"/>
  <c r="CD102" i="3"/>
  <c r="CD103" i="3"/>
  <c r="CD104" i="3"/>
  <c r="CD105" i="3"/>
  <c r="CD106" i="3"/>
  <c r="CD107" i="3"/>
  <c r="CD108" i="3"/>
  <c r="CD109" i="3"/>
  <c r="CD110" i="3"/>
  <c r="CD111" i="3"/>
  <c r="CD112" i="3"/>
  <c r="CD113" i="3"/>
  <c r="CD114" i="3"/>
  <c r="CD115" i="3"/>
  <c r="CD116" i="3"/>
  <c r="CD117" i="3"/>
  <c r="CD118" i="3"/>
  <c r="CD119" i="3"/>
  <c r="CD120" i="3"/>
  <c r="CF17" i="3"/>
  <c r="CF18" i="3"/>
  <c r="CF19" i="3"/>
  <c r="CF20" i="3"/>
  <c r="CF21" i="3"/>
  <c r="CF22" i="3"/>
  <c r="CF23" i="3"/>
  <c r="CF24" i="3"/>
  <c r="CF25" i="3"/>
  <c r="CF26" i="3"/>
  <c r="CF27" i="3"/>
  <c r="CF28" i="3"/>
  <c r="CF29" i="3"/>
  <c r="CF30" i="3"/>
  <c r="CF31" i="3"/>
  <c r="CF32" i="3"/>
  <c r="CF33" i="3"/>
  <c r="CF34" i="3"/>
  <c r="CF35" i="3"/>
  <c r="CF36" i="3"/>
  <c r="CF37" i="3"/>
  <c r="CF38" i="3"/>
  <c r="CF39" i="3"/>
  <c r="CF40" i="3"/>
  <c r="CF41" i="3"/>
  <c r="CF42" i="3"/>
  <c r="CF43" i="3"/>
  <c r="CF44" i="3"/>
  <c r="CF45" i="3"/>
  <c r="CF46" i="3"/>
  <c r="CF47" i="3"/>
  <c r="CF48" i="3"/>
  <c r="CF49" i="3"/>
  <c r="CF50" i="3"/>
  <c r="CF51" i="3"/>
  <c r="CF52" i="3"/>
  <c r="CF53" i="3"/>
  <c r="CF54" i="3"/>
  <c r="CF55" i="3"/>
  <c r="CF56" i="3"/>
  <c r="CF57" i="3"/>
  <c r="CF58" i="3"/>
  <c r="CF59" i="3"/>
  <c r="CF60" i="3"/>
  <c r="CF61" i="3"/>
  <c r="CF62" i="3"/>
  <c r="CF63" i="3"/>
  <c r="CF64" i="3"/>
  <c r="CF65" i="3"/>
  <c r="CF66" i="3"/>
  <c r="CF67" i="3"/>
  <c r="CF68" i="3"/>
  <c r="CF69" i="3"/>
  <c r="CF70" i="3"/>
  <c r="CF71" i="3"/>
  <c r="CF72" i="3"/>
  <c r="CF73" i="3"/>
  <c r="CF74" i="3"/>
  <c r="CF75" i="3"/>
  <c r="CF76" i="3"/>
  <c r="CF77" i="3"/>
  <c r="CF78" i="3"/>
  <c r="CF79" i="3"/>
  <c r="CF80" i="3"/>
  <c r="CF81" i="3"/>
  <c r="CF82" i="3"/>
  <c r="CF83" i="3"/>
  <c r="CF84" i="3"/>
  <c r="CF85" i="3"/>
  <c r="CF86" i="3"/>
  <c r="CF87" i="3"/>
  <c r="CF88" i="3"/>
  <c r="CF89" i="3"/>
  <c r="CF90" i="3"/>
  <c r="CF91" i="3"/>
  <c r="CF92" i="3"/>
  <c r="CF93" i="3"/>
  <c r="CF94" i="3"/>
  <c r="CF95" i="3"/>
  <c r="CF96" i="3"/>
  <c r="CF97" i="3"/>
  <c r="CF98" i="3"/>
  <c r="CF99" i="3"/>
  <c r="CF100" i="3"/>
  <c r="CF101" i="3"/>
  <c r="CF102" i="3"/>
  <c r="CF103" i="3"/>
  <c r="CF104" i="3"/>
  <c r="CF105" i="3"/>
  <c r="CF106" i="3"/>
  <c r="CF107" i="3"/>
  <c r="CF108" i="3"/>
  <c r="CF109" i="3"/>
  <c r="CF110" i="3"/>
  <c r="CF111" i="3"/>
  <c r="CF112" i="3"/>
  <c r="CF113" i="3"/>
  <c r="CF114" i="3"/>
  <c r="CF115" i="3"/>
  <c r="CF116" i="3"/>
  <c r="CF117" i="3"/>
  <c r="CF118" i="3"/>
  <c r="CF119" i="3"/>
  <c r="CF120" i="3"/>
  <c r="CH17" i="3"/>
  <c r="CH18" i="3"/>
  <c r="CH19" i="3"/>
  <c r="CH20" i="3"/>
  <c r="CH21" i="3"/>
  <c r="CH22" i="3"/>
  <c r="CH23" i="3"/>
  <c r="CH24" i="3"/>
  <c r="CH25" i="3"/>
  <c r="CH26" i="3"/>
  <c r="CH27" i="3"/>
  <c r="CH28" i="3"/>
  <c r="CH29" i="3"/>
  <c r="CH30" i="3"/>
  <c r="CH31" i="3"/>
  <c r="CH32" i="3"/>
  <c r="CH33" i="3"/>
  <c r="CH34" i="3"/>
  <c r="CH35" i="3"/>
  <c r="CH36" i="3"/>
  <c r="CH37" i="3"/>
  <c r="CH38" i="3"/>
  <c r="CH39" i="3"/>
  <c r="CH40" i="3"/>
  <c r="CH41" i="3"/>
  <c r="CH42" i="3"/>
  <c r="CH43" i="3"/>
  <c r="CH44" i="3"/>
  <c r="CH45" i="3"/>
  <c r="CH46" i="3"/>
  <c r="CH47" i="3"/>
  <c r="CH48" i="3"/>
  <c r="CH49" i="3"/>
  <c r="CH50" i="3"/>
  <c r="CH51" i="3"/>
  <c r="CH52" i="3"/>
  <c r="CH53" i="3"/>
  <c r="CH54" i="3"/>
  <c r="CH55" i="3"/>
  <c r="CH56" i="3"/>
  <c r="CH57" i="3"/>
  <c r="CH58" i="3"/>
  <c r="CH59" i="3"/>
  <c r="CH60" i="3"/>
  <c r="CH61" i="3"/>
  <c r="CH62" i="3"/>
  <c r="CH63" i="3"/>
  <c r="CH64" i="3"/>
  <c r="CH65" i="3"/>
  <c r="CH66" i="3"/>
  <c r="CH67" i="3"/>
  <c r="CH68" i="3"/>
  <c r="CH69" i="3"/>
  <c r="CH70" i="3"/>
  <c r="CH71" i="3"/>
  <c r="CH72" i="3"/>
  <c r="CH73" i="3"/>
  <c r="CH74" i="3"/>
  <c r="CH75" i="3"/>
  <c r="CH76" i="3"/>
  <c r="CH77" i="3"/>
  <c r="CH78" i="3"/>
  <c r="CH79" i="3"/>
  <c r="CH80" i="3"/>
  <c r="CH81" i="3"/>
  <c r="CH82" i="3"/>
  <c r="CH83" i="3"/>
  <c r="CH84" i="3"/>
  <c r="CH85" i="3"/>
  <c r="CH86" i="3"/>
  <c r="CH87" i="3"/>
  <c r="CH88" i="3"/>
  <c r="CH89" i="3"/>
  <c r="CH90" i="3"/>
  <c r="CH91" i="3"/>
  <c r="CH92" i="3"/>
  <c r="CH93" i="3"/>
  <c r="CH94" i="3"/>
  <c r="CH95" i="3"/>
  <c r="CH96" i="3"/>
  <c r="CH97" i="3"/>
  <c r="CH98" i="3"/>
  <c r="CH99" i="3"/>
  <c r="CH100" i="3"/>
  <c r="CH101" i="3"/>
  <c r="CH102" i="3"/>
  <c r="CH103" i="3"/>
  <c r="CH104" i="3"/>
  <c r="CH105" i="3"/>
  <c r="CH106" i="3"/>
  <c r="CH107" i="3"/>
  <c r="CH108" i="3"/>
  <c r="CH109" i="3"/>
  <c r="CH110" i="3"/>
  <c r="CH111" i="3"/>
  <c r="CH112" i="3"/>
  <c r="CH113" i="3"/>
  <c r="CH114" i="3"/>
  <c r="CH115" i="3"/>
  <c r="CH116" i="3"/>
  <c r="CH117" i="3"/>
  <c r="CH118" i="3"/>
  <c r="CH119" i="3"/>
  <c r="CH120" i="3"/>
  <c r="CH16" i="3"/>
  <c r="CF16" i="3"/>
  <c r="CD16" i="3"/>
  <c r="CB16" i="3"/>
  <c r="BZ16" i="3"/>
  <c r="BX16" i="3"/>
  <c r="BV16" i="3"/>
  <c r="BT16" i="3"/>
  <c r="BR16" i="3"/>
  <c r="BP16" i="3"/>
  <c r="BN16" i="3"/>
  <c r="BL16" i="3"/>
  <c r="BJ16" i="3"/>
  <c r="BH16" i="3"/>
  <c r="BF16" i="3"/>
  <c r="BD16" i="3"/>
  <c r="BB16" i="3"/>
  <c r="AZ16" i="3"/>
  <c r="AX16" i="3"/>
  <c r="AV16" i="3"/>
  <c r="AT16" i="3"/>
  <c r="AR16" i="3"/>
  <c r="AP16" i="3"/>
  <c r="AN16" i="3"/>
  <c r="AL16" i="3"/>
  <c r="AJ16" i="3"/>
  <c r="AH16" i="3"/>
  <c r="AF16" i="3"/>
  <c r="AD16" i="3"/>
  <c r="AB16" i="3"/>
  <c r="Z16" i="3"/>
  <c r="X16" i="3"/>
  <c r="V16" i="3"/>
  <c r="T16" i="3"/>
  <c r="R16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6" i="3"/>
  <c r="J2" i="10" l="1"/>
  <c r="K1" i="10"/>
  <c r="AL121" i="3"/>
  <c r="V121" i="3"/>
  <c r="AO121" i="3"/>
  <c r="AN121" i="3"/>
  <c r="N143" i="8" l="1"/>
  <c r="B14" i="5"/>
  <c r="C14" i="5"/>
  <c r="D14" i="5"/>
  <c r="E14" i="5"/>
  <c r="B15" i="5"/>
  <c r="C15" i="5"/>
  <c r="D15" i="5"/>
  <c r="E15" i="5"/>
  <c r="B16" i="5"/>
  <c r="C16" i="5"/>
  <c r="D16" i="5"/>
  <c r="E16" i="5"/>
  <c r="B17" i="5"/>
  <c r="C17" i="5"/>
  <c r="D17" i="5"/>
  <c r="E17" i="5"/>
  <c r="B18" i="5"/>
  <c r="C18" i="5"/>
  <c r="D18" i="5"/>
  <c r="E18" i="5"/>
  <c r="B19" i="5"/>
  <c r="C19" i="5"/>
  <c r="D19" i="5"/>
  <c r="E19" i="5"/>
  <c r="B20" i="5"/>
  <c r="C20" i="5"/>
  <c r="D20" i="5"/>
  <c r="E20" i="5"/>
  <c r="B21" i="5"/>
  <c r="C21" i="5"/>
  <c r="D21" i="5"/>
  <c r="E21" i="5"/>
  <c r="B22" i="5"/>
  <c r="C22" i="5"/>
  <c r="D22" i="5"/>
  <c r="E22" i="5"/>
  <c r="B23" i="5"/>
  <c r="C23" i="5"/>
  <c r="D23" i="5"/>
  <c r="E23" i="5"/>
  <c r="B24" i="5"/>
  <c r="C24" i="5"/>
  <c r="D24" i="5"/>
  <c r="E24" i="5"/>
  <c r="B25" i="5"/>
  <c r="C25" i="5"/>
  <c r="D25" i="5"/>
  <c r="E25" i="5"/>
  <c r="B26" i="5"/>
  <c r="C26" i="5"/>
  <c r="D26" i="5"/>
  <c r="E26" i="5"/>
  <c r="B27" i="5"/>
  <c r="C27" i="5"/>
  <c r="D27" i="5"/>
  <c r="E27" i="5"/>
  <c r="B28" i="5"/>
  <c r="C28" i="5"/>
  <c r="D28" i="5"/>
  <c r="E28" i="5"/>
  <c r="B29" i="5"/>
  <c r="C29" i="5"/>
  <c r="D29" i="5"/>
  <c r="E29" i="5"/>
  <c r="B30" i="5"/>
  <c r="C30" i="5"/>
  <c r="D30" i="5"/>
  <c r="E30" i="5"/>
  <c r="B31" i="5"/>
  <c r="C31" i="5"/>
  <c r="D31" i="5"/>
  <c r="E31" i="5"/>
  <c r="B32" i="5"/>
  <c r="C32" i="5"/>
  <c r="D32" i="5"/>
  <c r="E32" i="5"/>
  <c r="B33" i="5"/>
  <c r="C33" i="5"/>
  <c r="D33" i="5"/>
  <c r="E33" i="5"/>
  <c r="B34" i="5"/>
  <c r="C34" i="5"/>
  <c r="D34" i="5"/>
  <c r="E34" i="5"/>
  <c r="B35" i="5"/>
  <c r="C35" i="5"/>
  <c r="D35" i="5"/>
  <c r="E35" i="5"/>
  <c r="B36" i="5"/>
  <c r="C36" i="5"/>
  <c r="D36" i="5"/>
  <c r="E36" i="5"/>
  <c r="B37" i="5"/>
  <c r="C37" i="5"/>
  <c r="D37" i="5"/>
  <c r="E37" i="5"/>
  <c r="B38" i="5"/>
  <c r="C38" i="5"/>
  <c r="D38" i="5"/>
  <c r="E38" i="5"/>
  <c r="B39" i="5"/>
  <c r="C39" i="5"/>
  <c r="D39" i="5"/>
  <c r="E39" i="5"/>
  <c r="B40" i="5"/>
  <c r="C40" i="5"/>
  <c r="D40" i="5"/>
  <c r="E40" i="5"/>
  <c r="B41" i="5"/>
  <c r="C41" i="5"/>
  <c r="D41" i="5"/>
  <c r="E41" i="5"/>
  <c r="B42" i="5"/>
  <c r="C42" i="5"/>
  <c r="D42" i="5"/>
  <c r="E42" i="5"/>
  <c r="B43" i="5"/>
  <c r="C43" i="5"/>
  <c r="D43" i="5"/>
  <c r="E43" i="5"/>
  <c r="B44" i="5"/>
  <c r="C44" i="5"/>
  <c r="D44" i="5"/>
  <c r="E44" i="5"/>
  <c r="B45" i="5"/>
  <c r="C45" i="5"/>
  <c r="D45" i="5"/>
  <c r="E45" i="5"/>
  <c r="B46" i="5"/>
  <c r="C46" i="5"/>
  <c r="D46" i="5"/>
  <c r="E46" i="5"/>
  <c r="B47" i="5"/>
  <c r="C47" i="5"/>
  <c r="D47" i="5"/>
  <c r="E47" i="5"/>
  <c r="B48" i="5"/>
  <c r="C48" i="5"/>
  <c r="D48" i="5"/>
  <c r="E48" i="5"/>
  <c r="B49" i="5"/>
  <c r="C49" i="5"/>
  <c r="D49" i="5"/>
  <c r="E49" i="5"/>
  <c r="B50" i="5"/>
  <c r="C50" i="5"/>
  <c r="D50" i="5"/>
  <c r="E50" i="5"/>
  <c r="B51" i="5"/>
  <c r="C51" i="5"/>
  <c r="D51" i="5"/>
  <c r="E51" i="5"/>
  <c r="B52" i="5"/>
  <c r="C52" i="5"/>
  <c r="D52" i="5"/>
  <c r="E52" i="5"/>
  <c r="B53" i="5"/>
  <c r="C53" i="5"/>
  <c r="D53" i="5"/>
  <c r="E53" i="5"/>
  <c r="B54" i="5"/>
  <c r="C54" i="5"/>
  <c r="D54" i="5"/>
  <c r="E54" i="5"/>
  <c r="B55" i="5"/>
  <c r="C55" i="5"/>
  <c r="D55" i="5"/>
  <c r="E55" i="5"/>
  <c r="B56" i="5"/>
  <c r="C56" i="5"/>
  <c r="D56" i="5"/>
  <c r="E56" i="5"/>
  <c r="B57" i="5"/>
  <c r="C57" i="5"/>
  <c r="D57" i="5"/>
  <c r="E57" i="5"/>
  <c r="B58" i="5"/>
  <c r="C58" i="5"/>
  <c r="D58" i="5"/>
  <c r="E58" i="5"/>
  <c r="B59" i="5"/>
  <c r="C59" i="5"/>
  <c r="D59" i="5"/>
  <c r="E59" i="5"/>
  <c r="B60" i="5"/>
  <c r="C60" i="5"/>
  <c r="D60" i="5"/>
  <c r="E60" i="5"/>
  <c r="B61" i="5"/>
  <c r="C61" i="5"/>
  <c r="D61" i="5"/>
  <c r="E61" i="5"/>
  <c r="B62" i="5"/>
  <c r="C62" i="5"/>
  <c r="D62" i="5"/>
  <c r="E62" i="5"/>
  <c r="B63" i="5"/>
  <c r="C63" i="5"/>
  <c r="D63" i="5"/>
  <c r="E63" i="5"/>
  <c r="B64" i="5"/>
  <c r="C64" i="5"/>
  <c r="D64" i="5"/>
  <c r="E64" i="5"/>
  <c r="B65" i="5"/>
  <c r="C65" i="5"/>
  <c r="D65" i="5"/>
  <c r="E65" i="5"/>
  <c r="B66" i="5"/>
  <c r="C66" i="5"/>
  <c r="D66" i="5"/>
  <c r="E66" i="5"/>
  <c r="B67" i="5"/>
  <c r="C67" i="5"/>
  <c r="D67" i="5"/>
  <c r="E67" i="5"/>
  <c r="B68" i="5"/>
  <c r="C68" i="5"/>
  <c r="D68" i="5"/>
  <c r="E68" i="5"/>
  <c r="B69" i="5"/>
  <c r="C69" i="5"/>
  <c r="D69" i="5"/>
  <c r="E69" i="5"/>
  <c r="B70" i="5"/>
  <c r="C70" i="5"/>
  <c r="D70" i="5"/>
  <c r="E70" i="5"/>
  <c r="B71" i="5"/>
  <c r="C71" i="5"/>
  <c r="D71" i="5"/>
  <c r="E71" i="5"/>
  <c r="B72" i="5"/>
  <c r="C72" i="5"/>
  <c r="D72" i="5"/>
  <c r="E72" i="5"/>
  <c r="B73" i="5"/>
  <c r="C73" i="5"/>
  <c r="D73" i="5"/>
  <c r="E73" i="5"/>
  <c r="B74" i="5"/>
  <c r="C74" i="5"/>
  <c r="D74" i="5"/>
  <c r="E74" i="5"/>
  <c r="B75" i="5"/>
  <c r="C75" i="5"/>
  <c r="D75" i="5"/>
  <c r="E75" i="5"/>
  <c r="B76" i="5"/>
  <c r="C76" i="5"/>
  <c r="D76" i="5"/>
  <c r="E76" i="5"/>
  <c r="B77" i="5"/>
  <c r="C77" i="5"/>
  <c r="D77" i="5"/>
  <c r="E77" i="5"/>
  <c r="B78" i="5"/>
  <c r="C78" i="5"/>
  <c r="D78" i="5"/>
  <c r="E78" i="5"/>
  <c r="B79" i="5"/>
  <c r="C79" i="5"/>
  <c r="D79" i="5"/>
  <c r="E79" i="5"/>
  <c r="B80" i="5"/>
  <c r="C80" i="5"/>
  <c r="D80" i="5"/>
  <c r="E80" i="5"/>
  <c r="B81" i="5"/>
  <c r="C81" i="5"/>
  <c r="D81" i="5"/>
  <c r="E81" i="5"/>
  <c r="B82" i="5"/>
  <c r="C82" i="5"/>
  <c r="D82" i="5"/>
  <c r="E82" i="5"/>
  <c r="B83" i="5"/>
  <c r="C83" i="5"/>
  <c r="D83" i="5"/>
  <c r="E83" i="5"/>
  <c r="B84" i="5"/>
  <c r="C84" i="5"/>
  <c r="D84" i="5"/>
  <c r="E84" i="5"/>
  <c r="B85" i="5"/>
  <c r="C85" i="5"/>
  <c r="D85" i="5"/>
  <c r="E85" i="5"/>
  <c r="B86" i="5"/>
  <c r="C86" i="5"/>
  <c r="D86" i="5"/>
  <c r="E86" i="5"/>
  <c r="B87" i="5"/>
  <c r="C87" i="5"/>
  <c r="D87" i="5"/>
  <c r="E87" i="5"/>
  <c r="B88" i="5"/>
  <c r="C88" i="5"/>
  <c r="D88" i="5"/>
  <c r="E88" i="5"/>
  <c r="B89" i="5"/>
  <c r="C89" i="5"/>
  <c r="D89" i="5"/>
  <c r="E89" i="5"/>
  <c r="B90" i="5"/>
  <c r="C90" i="5"/>
  <c r="D90" i="5"/>
  <c r="E90" i="5"/>
  <c r="B91" i="5"/>
  <c r="C91" i="5"/>
  <c r="D91" i="5"/>
  <c r="E91" i="5"/>
  <c r="B92" i="5"/>
  <c r="C92" i="5"/>
  <c r="D92" i="5"/>
  <c r="E92" i="5"/>
  <c r="B93" i="5"/>
  <c r="C93" i="5"/>
  <c r="D93" i="5"/>
  <c r="E93" i="5"/>
  <c r="B94" i="5"/>
  <c r="C94" i="5"/>
  <c r="D94" i="5"/>
  <c r="E94" i="5"/>
  <c r="B95" i="5"/>
  <c r="C95" i="5"/>
  <c r="D95" i="5"/>
  <c r="E95" i="5"/>
  <c r="B96" i="5"/>
  <c r="C96" i="5"/>
  <c r="D96" i="5"/>
  <c r="E96" i="5"/>
  <c r="B97" i="5"/>
  <c r="C97" i="5"/>
  <c r="D97" i="5"/>
  <c r="E97" i="5"/>
  <c r="B98" i="5"/>
  <c r="C98" i="5"/>
  <c r="D98" i="5"/>
  <c r="E98" i="5"/>
  <c r="B99" i="5"/>
  <c r="C99" i="5"/>
  <c r="D99" i="5"/>
  <c r="E99" i="5"/>
  <c r="B100" i="5"/>
  <c r="C100" i="5"/>
  <c r="D100" i="5"/>
  <c r="E100" i="5"/>
  <c r="B101" i="5"/>
  <c r="C101" i="5"/>
  <c r="D101" i="5"/>
  <c r="E101" i="5"/>
  <c r="B102" i="5"/>
  <c r="C102" i="5"/>
  <c r="D102" i="5"/>
  <c r="E102" i="5"/>
  <c r="B103" i="5"/>
  <c r="C103" i="5"/>
  <c r="D103" i="5"/>
  <c r="E103" i="5"/>
  <c r="B104" i="5"/>
  <c r="C104" i="5"/>
  <c r="D104" i="5"/>
  <c r="E104" i="5"/>
  <c r="B105" i="5"/>
  <c r="C105" i="5"/>
  <c r="D105" i="5"/>
  <c r="E105" i="5"/>
  <c r="B106" i="5"/>
  <c r="C106" i="5"/>
  <c r="D106" i="5"/>
  <c r="E106" i="5"/>
  <c r="B107" i="5"/>
  <c r="C107" i="5"/>
  <c r="D107" i="5"/>
  <c r="E107" i="5"/>
  <c r="B108" i="5"/>
  <c r="C108" i="5"/>
  <c r="D108" i="5"/>
  <c r="E108" i="5"/>
  <c r="B109" i="5"/>
  <c r="C109" i="5"/>
  <c r="D109" i="5"/>
  <c r="E109" i="5"/>
  <c r="B110" i="5"/>
  <c r="C110" i="5"/>
  <c r="D110" i="5"/>
  <c r="E110" i="5"/>
  <c r="B111" i="5"/>
  <c r="C111" i="5"/>
  <c r="D111" i="5"/>
  <c r="E111" i="5"/>
  <c r="B112" i="5"/>
  <c r="C112" i="5"/>
  <c r="D112" i="5"/>
  <c r="E112" i="5"/>
  <c r="B113" i="5"/>
  <c r="C113" i="5"/>
  <c r="D113" i="5"/>
  <c r="E113" i="5"/>
  <c r="B114" i="5"/>
  <c r="C114" i="5"/>
  <c r="D114" i="5"/>
  <c r="E114" i="5"/>
  <c r="B115" i="5"/>
  <c r="C115" i="5"/>
  <c r="D115" i="5"/>
  <c r="E115" i="5"/>
  <c r="B116" i="5"/>
  <c r="C116" i="5"/>
  <c r="D116" i="5"/>
  <c r="E116" i="5"/>
  <c r="B117" i="5"/>
  <c r="C117" i="5"/>
  <c r="D117" i="5"/>
  <c r="E117" i="5"/>
  <c r="E13" i="5"/>
  <c r="D13" i="5"/>
  <c r="C13" i="5"/>
  <c r="B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3" i="5"/>
  <c r="CZ10" i="8"/>
  <c r="N135" i="8"/>
  <c r="N142" i="8" s="1"/>
  <c r="CI19" i="8"/>
  <c r="CJ19" i="8"/>
  <c r="CK19" i="8"/>
  <c r="CL19" i="8"/>
  <c r="CM19" i="8"/>
  <c r="CI20" i="8"/>
  <c r="CJ20" i="8"/>
  <c r="CK20" i="8"/>
  <c r="CL20" i="8"/>
  <c r="CM20" i="8"/>
  <c r="CI21" i="8"/>
  <c r="CJ21" i="8"/>
  <c r="CK21" i="8"/>
  <c r="CL21" i="8"/>
  <c r="CM21" i="8"/>
  <c r="CI22" i="8"/>
  <c r="CJ22" i="8"/>
  <c r="CK22" i="8"/>
  <c r="CL22" i="8"/>
  <c r="CM22" i="8"/>
  <c r="CI23" i="8"/>
  <c r="CJ23" i="8"/>
  <c r="CK23" i="8"/>
  <c r="CL23" i="8"/>
  <c r="CM23" i="8"/>
  <c r="CI24" i="8"/>
  <c r="CJ24" i="8"/>
  <c r="CK24" i="8"/>
  <c r="CL24" i="8"/>
  <c r="CM24" i="8"/>
  <c r="CI25" i="8"/>
  <c r="CJ25" i="8"/>
  <c r="CK25" i="8"/>
  <c r="CL25" i="8"/>
  <c r="CM25" i="8"/>
  <c r="CI26" i="8"/>
  <c r="CJ26" i="8"/>
  <c r="CK26" i="8"/>
  <c r="CL26" i="8"/>
  <c r="CM26" i="8"/>
  <c r="CI27" i="8"/>
  <c r="CJ27" i="8"/>
  <c r="CK27" i="8"/>
  <c r="CL27" i="8"/>
  <c r="CM27" i="8"/>
  <c r="CI28" i="8"/>
  <c r="CJ28" i="8"/>
  <c r="CK28" i="8"/>
  <c r="CL28" i="8"/>
  <c r="CM28" i="8"/>
  <c r="CI29" i="8"/>
  <c r="CJ29" i="8"/>
  <c r="CK29" i="8"/>
  <c r="CL29" i="8"/>
  <c r="CM29" i="8"/>
  <c r="CI30" i="8"/>
  <c r="CJ30" i="8"/>
  <c r="CK30" i="8"/>
  <c r="CL30" i="8"/>
  <c r="CM30" i="8"/>
  <c r="CI31" i="8"/>
  <c r="CJ31" i="8"/>
  <c r="CK31" i="8"/>
  <c r="CL31" i="8"/>
  <c r="CM31" i="8"/>
  <c r="CI32" i="8"/>
  <c r="CJ32" i="8"/>
  <c r="CK32" i="8"/>
  <c r="CL32" i="8"/>
  <c r="CM32" i="8"/>
  <c r="CI33" i="8"/>
  <c r="CJ33" i="8"/>
  <c r="CK33" i="8"/>
  <c r="CL33" i="8"/>
  <c r="CM33" i="8"/>
  <c r="CI34" i="8"/>
  <c r="CJ34" i="8"/>
  <c r="CK34" i="8"/>
  <c r="CL34" i="8"/>
  <c r="CM34" i="8"/>
  <c r="CI35" i="8"/>
  <c r="CJ35" i="8"/>
  <c r="CK35" i="8"/>
  <c r="CL35" i="8"/>
  <c r="CM35" i="8"/>
  <c r="CI36" i="8"/>
  <c r="CJ36" i="8"/>
  <c r="CK36" i="8"/>
  <c r="CL36" i="8"/>
  <c r="CM36" i="8"/>
  <c r="CI37" i="8"/>
  <c r="CJ37" i="8"/>
  <c r="CK37" i="8"/>
  <c r="CL37" i="8"/>
  <c r="CM37" i="8"/>
  <c r="CI38" i="8"/>
  <c r="CJ38" i="8"/>
  <c r="CK38" i="8"/>
  <c r="CL38" i="8"/>
  <c r="CM38" i="8"/>
  <c r="CI39" i="8"/>
  <c r="CJ39" i="8"/>
  <c r="CK39" i="8"/>
  <c r="CL39" i="8"/>
  <c r="CM39" i="8"/>
  <c r="CI40" i="8"/>
  <c r="CJ40" i="8"/>
  <c r="CK40" i="8"/>
  <c r="CL40" i="8"/>
  <c r="CM40" i="8"/>
  <c r="CI41" i="8"/>
  <c r="CJ41" i="8"/>
  <c r="CK41" i="8"/>
  <c r="CL41" i="8"/>
  <c r="CM41" i="8"/>
  <c r="CI42" i="8"/>
  <c r="CJ42" i="8"/>
  <c r="CK42" i="8"/>
  <c r="CL42" i="8"/>
  <c r="CM42" i="8"/>
  <c r="CI43" i="8"/>
  <c r="CJ43" i="8"/>
  <c r="CK43" i="8"/>
  <c r="CL43" i="8"/>
  <c r="CM43" i="8"/>
  <c r="CI44" i="8"/>
  <c r="CJ44" i="8"/>
  <c r="CK44" i="8"/>
  <c r="CL44" i="8"/>
  <c r="CM44" i="8"/>
  <c r="CI45" i="8"/>
  <c r="CJ45" i="8"/>
  <c r="CK45" i="8"/>
  <c r="CL45" i="8"/>
  <c r="CM45" i="8"/>
  <c r="CI46" i="8"/>
  <c r="CJ46" i="8"/>
  <c r="CK46" i="8"/>
  <c r="CL46" i="8"/>
  <c r="CM46" i="8"/>
  <c r="CI47" i="8"/>
  <c r="CJ47" i="8"/>
  <c r="CK47" i="8"/>
  <c r="CL47" i="8"/>
  <c r="CM47" i="8"/>
  <c r="CI48" i="8"/>
  <c r="CJ48" i="8"/>
  <c r="CK48" i="8"/>
  <c r="CL48" i="8"/>
  <c r="CM48" i="8"/>
  <c r="CI49" i="8"/>
  <c r="CJ49" i="8"/>
  <c r="CK49" i="8"/>
  <c r="CL49" i="8"/>
  <c r="CM49" i="8"/>
  <c r="CI50" i="8"/>
  <c r="CJ50" i="8"/>
  <c r="CK50" i="8"/>
  <c r="CL50" i="8"/>
  <c r="CM50" i="8"/>
  <c r="CI51" i="8"/>
  <c r="CJ51" i="8"/>
  <c r="CK51" i="8"/>
  <c r="CL51" i="8"/>
  <c r="CM51" i="8"/>
  <c r="CI52" i="8"/>
  <c r="CJ52" i="8"/>
  <c r="CK52" i="8"/>
  <c r="CL52" i="8"/>
  <c r="CM52" i="8"/>
  <c r="CI53" i="8"/>
  <c r="CJ53" i="8"/>
  <c r="CK53" i="8"/>
  <c r="CL53" i="8"/>
  <c r="CM53" i="8"/>
  <c r="CI54" i="8"/>
  <c r="CJ54" i="8"/>
  <c r="CK54" i="8"/>
  <c r="CL54" i="8"/>
  <c r="CM54" i="8"/>
  <c r="CI55" i="8"/>
  <c r="CJ55" i="8"/>
  <c r="CK55" i="8"/>
  <c r="CL55" i="8"/>
  <c r="CM55" i="8"/>
  <c r="CI56" i="8"/>
  <c r="CJ56" i="8"/>
  <c r="CK56" i="8"/>
  <c r="CL56" i="8"/>
  <c r="CM56" i="8"/>
  <c r="CI57" i="8"/>
  <c r="CJ57" i="8"/>
  <c r="CK57" i="8"/>
  <c r="CL57" i="8"/>
  <c r="CM57" i="8"/>
  <c r="CI58" i="8"/>
  <c r="CJ58" i="8"/>
  <c r="CK58" i="8"/>
  <c r="CL58" i="8"/>
  <c r="CM58" i="8"/>
  <c r="CI59" i="8"/>
  <c r="CJ59" i="8"/>
  <c r="CK59" i="8"/>
  <c r="CL59" i="8"/>
  <c r="CM59" i="8"/>
  <c r="CI60" i="8"/>
  <c r="CJ60" i="8"/>
  <c r="CK60" i="8"/>
  <c r="CL60" i="8"/>
  <c r="CM60" i="8"/>
  <c r="CI61" i="8"/>
  <c r="CJ61" i="8"/>
  <c r="CK61" i="8"/>
  <c r="CL61" i="8"/>
  <c r="CM61" i="8"/>
  <c r="CI62" i="8"/>
  <c r="CJ62" i="8"/>
  <c r="CK62" i="8"/>
  <c r="CL62" i="8"/>
  <c r="CM62" i="8"/>
  <c r="CI63" i="8"/>
  <c r="CJ63" i="8"/>
  <c r="CK63" i="8"/>
  <c r="CL63" i="8"/>
  <c r="CM63" i="8"/>
  <c r="CI64" i="8"/>
  <c r="CJ64" i="8"/>
  <c r="CK64" i="8"/>
  <c r="CL64" i="8"/>
  <c r="CM64" i="8"/>
  <c r="CI65" i="8"/>
  <c r="CJ65" i="8"/>
  <c r="CK65" i="8"/>
  <c r="CL65" i="8"/>
  <c r="CM65" i="8"/>
  <c r="CI66" i="8"/>
  <c r="CJ66" i="8"/>
  <c r="CK66" i="8"/>
  <c r="CL66" i="8"/>
  <c r="CM66" i="8"/>
  <c r="CI67" i="8"/>
  <c r="CJ67" i="8"/>
  <c r="CK67" i="8"/>
  <c r="CL67" i="8"/>
  <c r="CM67" i="8"/>
  <c r="CI68" i="8"/>
  <c r="CJ68" i="8"/>
  <c r="CK68" i="8"/>
  <c r="CL68" i="8"/>
  <c r="CM68" i="8"/>
  <c r="CI69" i="8"/>
  <c r="CJ69" i="8"/>
  <c r="CK69" i="8"/>
  <c r="CL69" i="8"/>
  <c r="CM69" i="8"/>
  <c r="CI70" i="8"/>
  <c r="CJ70" i="8"/>
  <c r="CK70" i="8"/>
  <c r="CL70" i="8"/>
  <c r="CM70" i="8"/>
  <c r="CI71" i="8"/>
  <c r="CJ71" i="8"/>
  <c r="CK71" i="8"/>
  <c r="CL71" i="8"/>
  <c r="CM71" i="8"/>
  <c r="CI72" i="8"/>
  <c r="CJ72" i="8"/>
  <c r="CK72" i="8"/>
  <c r="CL72" i="8"/>
  <c r="CM72" i="8"/>
  <c r="CI73" i="8"/>
  <c r="CJ73" i="8"/>
  <c r="CK73" i="8"/>
  <c r="CL73" i="8"/>
  <c r="CM73" i="8"/>
  <c r="CI74" i="8"/>
  <c r="CJ74" i="8"/>
  <c r="CK74" i="8"/>
  <c r="CL74" i="8"/>
  <c r="CM74" i="8"/>
  <c r="CI75" i="8"/>
  <c r="CJ75" i="8"/>
  <c r="CK75" i="8"/>
  <c r="CL75" i="8"/>
  <c r="CM75" i="8"/>
  <c r="CI76" i="8"/>
  <c r="CJ76" i="8"/>
  <c r="CK76" i="8"/>
  <c r="CL76" i="8"/>
  <c r="CM76" i="8"/>
  <c r="CI77" i="8"/>
  <c r="CJ77" i="8"/>
  <c r="CK77" i="8"/>
  <c r="CL77" i="8"/>
  <c r="CM77" i="8"/>
  <c r="CI78" i="8"/>
  <c r="CJ78" i="8"/>
  <c r="CK78" i="8"/>
  <c r="CL78" i="8"/>
  <c r="CM78" i="8"/>
  <c r="CI79" i="8"/>
  <c r="CJ79" i="8"/>
  <c r="CK79" i="8"/>
  <c r="CL79" i="8"/>
  <c r="CM79" i="8"/>
  <c r="CI80" i="8"/>
  <c r="CJ80" i="8"/>
  <c r="CK80" i="8"/>
  <c r="CL80" i="8"/>
  <c r="CM80" i="8"/>
  <c r="CI81" i="8"/>
  <c r="CJ81" i="8"/>
  <c r="CK81" i="8"/>
  <c r="CL81" i="8"/>
  <c r="CM81" i="8"/>
  <c r="CI82" i="8"/>
  <c r="CJ82" i="8"/>
  <c r="CK82" i="8"/>
  <c r="CL82" i="8"/>
  <c r="CM82" i="8"/>
  <c r="CI83" i="8"/>
  <c r="CJ83" i="8"/>
  <c r="CK83" i="8"/>
  <c r="CL83" i="8"/>
  <c r="CM83" i="8"/>
  <c r="CI84" i="8"/>
  <c r="CJ84" i="8"/>
  <c r="CK84" i="8"/>
  <c r="CL84" i="8"/>
  <c r="CM84" i="8"/>
  <c r="CI85" i="8"/>
  <c r="CJ85" i="8"/>
  <c r="CK85" i="8"/>
  <c r="CL85" i="8"/>
  <c r="CM85" i="8"/>
  <c r="CI87" i="8"/>
  <c r="CJ87" i="8"/>
  <c r="CK87" i="8"/>
  <c r="CL87" i="8"/>
  <c r="CM87" i="8"/>
  <c r="CI88" i="8"/>
  <c r="CJ88" i="8"/>
  <c r="CK88" i="8"/>
  <c r="CL88" i="8"/>
  <c r="CM88" i="8"/>
  <c r="CI89" i="8"/>
  <c r="CJ89" i="8"/>
  <c r="CK89" i="8"/>
  <c r="CL89" i="8"/>
  <c r="CM89" i="8"/>
  <c r="CI90" i="8"/>
  <c r="CJ90" i="8"/>
  <c r="CK90" i="8"/>
  <c r="CL90" i="8"/>
  <c r="CM90" i="8"/>
  <c r="CI91" i="8"/>
  <c r="CJ91" i="8"/>
  <c r="CK91" i="8"/>
  <c r="CL91" i="8"/>
  <c r="CM91" i="8"/>
  <c r="CI92" i="8"/>
  <c r="CJ92" i="8"/>
  <c r="CK92" i="8"/>
  <c r="CL92" i="8"/>
  <c r="CM92" i="8"/>
  <c r="CI93" i="8"/>
  <c r="CJ93" i="8"/>
  <c r="CK93" i="8"/>
  <c r="CL93" i="8"/>
  <c r="CM93" i="8"/>
  <c r="CI94" i="8"/>
  <c r="CJ94" i="8"/>
  <c r="CK94" i="8"/>
  <c r="CL94" i="8"/>
  <c r="CM94" i="8"/>
  <c r="CI95" i="8"/>
  <c r="CJ95" i="8"/>
  <c r="CK95" i="8"/>
  <c r="CL95" i="8"/>
  <c r="CM95" i="8"/>
  <c r="CI96" i="8"/>
  <c r="CJ96" i="8"/>
  <c r="CK96" i="8"/>
  <c r="CL96" i="8"/>
  <c r="CM96" i="8"/>
  <c r="CI97" i="8"/>
  <c r="CJ97" i="8"/>
  <c r="CK97" i="8"/>
  <c r="CL97" i="8"/>
  <c r="CM97" i="8"/>
  <c r="CI98" i="8"/>
  <c r="CJ98" i="8"/>
  <c r="CK98" i="8"/>
  <c r="CL98" i="8"/>
  <c r="CM98" i="8"/>
  <c r="CI99" i="8"/>
  <c r="CJ99" i="8"/>
  <c r="CK99" i="8"/>
  <c r="CL99" i="8"/>
  <c r="CM99" i="8"/>
  <c r="CI100" i="8"/>
  <c r="CJ100" i="8"/>
  <c r="CK100" i="8"/>
  <c r="CL100" i="8"/>
  <c r="CM100" i="8"/>
  <c r="CI101" i="8"/>
  <c r="CJ101" i="8"/>
  <c r="CK101" i="8"/>
  <c r="CL101" i="8"/>
  <c r="CM101" i="8"/>
  <c r="CI102" i="8"/>
  <c r="CJ102" i="8"/>
  <c r="CK102" i="8"/>
  <c r="CL102" i="8"/>
  <c r="CM102" i="8"/>
  <c r="CI103" i="8"/>
  <c r="CJ103" i="8"/>
  <c r="CK103" i="8"/>
  <c r="CL103" i="8"/>
  <c r="CM103" i="8"/>
  <c r="CI104" i="8"/>
  <c r="CJ104" i="8"/>
  <c r="CK104" i="8"/>
  <c r="CL104" i="8"/>
  <c r="CM104" i="8"/>
  <c r="CI105" i="8"/>
  <c r="CJ105" i="8"/>
  <c r="CK105" i="8"/>
  <c r="CL105" i="8"/>
  <c r="CM105" i="8"/>
  <c r="CI106" i="8"/>
  <c r="CJ106" i="8"/>
  <c r="CK106" i="8"/>
  <c r="CL106" i="8"/>
  <c r="CM106" i="8"/>
  <c r="CI107" i="8"/>
  <c r="CJ107" i="8"/>
  <c r="CK107" i="8"/>
  <c r="CL107" i="8"/>
  <c r="CM107" i="8"/>
  <c r="CI108" i="8"/>
  <c r="CJ108" i="8"/>
  <c r="CK108" i="8"/>
  <c r="CL108" i="8"/>
  <c r="CM108" i="8"/>
  <c r="CI109" i="8"/>
  <c r="CJ109" i="8"/>
  <c r="CK109" i="8"/>
  <c r="CL109" i="8"/>
  <c r="CM109" i="8"/>
  <c r="CI110" i="8"/>
  <c r="CJ110" i="8"/>
  <c r="CK110" i="8"/>
  <c r="CL110" i="8"/>
  <c r="CM110" i="8"/>
  <c r="CI111" i="8"/>
  <c r="CJ111" i="8"/>
  <c r="CK111" i="8"/>
  <c r="CL111" i="8"/>
  <c r="CM111" i="8"/>
  <c r="CI112" i="8"/>
  <c r="CJ112" i="8"/>
  <c r="CK112" i="8"/>
  <c r="CL112" i="8"/>
  <c r="CM112" i="8"/>
  <c r="CI113" i="8"/>
  <c r="CJ113" i="8"/>
  <c r="CK113" i="8"/>
  <c r="CL113" i="8"/>
  <c r="CM113" i="8"/>
  <c r="CI114" i="8"/>
  <c r="CJ114" i="8"/>
  <c r="CK114" i="8"/>
  <c r="CL114" i="8"/>
  <c r="CM114" i="8"/>
  <c r="CI115" i="8"/>
  <c r="CJ115" i="8"/>
  <c r="CK115" i="8"/>
  <c r="CL115" i="8"/>
  <c r="CM115" i="8"/>
  <c r="CI116" i="8"/>
  <c r="CJ116" i="8"/>
  <c r="CK116" i="8"/>
  <c r="CL116" i="8"/>
  <c r="CM116" i="8"/>
  <c r="CI117" i="8"/>
  <c r="CJ117" i="8"/>
  <c r="CK117" i="8"/>
  <c r="CL117" i="8"/>
  <c r="CM117" i="8"/>
  <c r="CI118" i="8"/>
  <c r="CJ118" i="8"/>
  <c r="CK118" i="8"/>
  <c r="CL118" i="8"/>
  <c r="CM118" i="8"/>
  <c r="CI119" i="8"/>
  <c r="CJ119" i="8"/>
  <c r="CK119" i="8"/>
  <c r="CL119" i="8"/>
  <c r="CM119" i="8"/>
  <c r="CI120" i="8"/>
  <c r="CJ120" i="8"/>
  <c r="CK120" i="8"/>
  <c r="CL120" i="8"/>
  <c r="CM120" i="8"/>
  <c r="CI121" i="8"/>
  <c r="CJ121" i="8"/>
  <c r="CK121" i="8"/>
  <c r="CL121" i="8"/>
  <c r="CM121" i="8"/>
  <c r="CI122" i="8"/>
  <c r="CJ122" i="8"/>
  <c r="CK122" i="8"/>
  <c r="CL122" i="8"/>
  <c r="CM122" i="8"/>
  <c r="CI123" i="8"/>
  <c r="CJ123" i="8"/>
  <c r="CK123" i="8"/>
  <c r="CL123" i="8"/>
  <c r="CM123" i="8"/>
  <c r="CJ86" i="8"/>
  <c r="CK86" i="8"/>
  <c r="CL86" i="8"/>
  <c r="CM86" i="8"/>
  <c r="CJ124" i="8" l="1"/>
  <c r="CK124" i="8"/>
  <c r="CL124" i="8"/>
  <c r="CM124" i="8"/>
  <c r="N11" i="8"/>
  <c r="N128" i="8"/>
  <c r="M19" i="8" l="1"/>
  <c r="I19" i="8"/>
  <c r="K19" i="8"/>
  <c r="O19" i="8"/>
  <c r="Q19" i="8"/>
  <c r="S19" i="8"/>
  <c r="U19" i="8"/>
  <c r="W19" i="8"/>
  <c r="Y19" i="8"/>
  <c r="AA19" i="8"/>
  <c r="AC19" i="8"/>
  <c r="AE19" i="8"/>
  <c r="AG19" i="8"/>
  <c r="AI19" i="8"/>
  <c r="AK19" i="8"/>
  <c r="AM19" i="8"/>
  <c r="AO19" i="8"/>
  <c r="AQ19" i="8"/>
  <c r="AS19" i="8"/>
  <c r="AU19" i="8"/>
  <c r="AW19" i="8"/>
  <c r="AY19" i="8"/>
  <c r="BA19" i="8"/>
  <c r="BC19" i="8"/>
  <c r="BE19" i="8"/>
  <c r="BG19" i="8"/>
  <c r="BI19" i="8"/>
  <c r="BK19" i="8"/>
  <c r="BM19" i="8"/>
  <c r="BO19" i="8"/>
  <c r="BQ19" i="8"/>
  <c r="BS19" i="8"/>
  <c r="BU19" i="8"/>
  <c r="BW19" i="8"/>
  <c r="BY19" i="8"/>
  <c r="CA19" i="8"/>
  <c r="CC19" i="8"/>
  <c r="CE19" i="8"/>
  <c r="CG19" i="8"/>
  <c r="CJ121" i="3"/>
  <c r="CK121" i="3"/>
  <c r="CL121" i="3"/>
  <c r="CM121" i="3"/>
  <c r="CI121" i="3"/>
  <c r="CF121" i="3"/>
  <c r="CF122" i="3" s="1"/>
  <c r="CD121" i="3"/>
  <c r="CD122" i="3" s="1"/>
  <c r="CB121" i="3"/>
  <c r="CB122" i="3" s="1"/>
  <c r="BZ121" i="3"/>
  <c r="BZ122" i="3" s="1"/>
  <c r="BX121" i="3"/>
  <c r="BX122" i="3" s="1"/>
  <c r="BV121" i="3"/>
  <c r="BV122" i="3" s="1"/>
  <c r="BT121" i="3"/>
  <c r="BT122" i="3" s="1"/>
  <c r="BR121" i="3"/>
  <c r="BR122" i="3" s="1"/>
  <c r="BP121" i="3"/>
  <c r="BP122" i="3" s="1"/>
  <c r="BO121" i="3"/>
  <c r="BO122" i="3" s="1"/>
  <c r="BN121" i="3"/>
  <c r="BN122" i="3" s="1"/>
  <c r="BM121" i="3"/>
  <c r="BM122" i="3" s="1"/>
  <c r="BL121" i="3"/>
  <c r="BL122" i="3" s="1"/>
  <c r="BJ121" i="3"/>
  <c r="BJ122" i="3" s="1"/>
  <c r="BH121" i="3"/>
  <c r="BH122" i="3" s="1"/>
  <c r="BF121" i="3"/>
  <c r="BF122" i="3" s="1"/>
  <c r="BD121" i="3"/>
  <c r="BD122" i="3" s="1"/>
  <c r="BB121" i="3"/>
  <c r="BB122" i="3" s="1"/>
  <c r="AZ121" i="3"/>
  <c r="AZ122" i="3" s="1"/>
  <c r="AX121" i="3"/>
  <c r="AX122" i="3" s="1"/>
  <c r="AV121" i="3"/>
  <c r="AV122" i="3" s="1"/>
  <c r="AT121" i="3"/>
  <c r="AT122" i="3" s="1"/>
  <c r="AR121" i="3"/>
  <c r="AR122" i="3" s="1"/>
  <c r="AP121" i="3"/>
  <c r="AP122" i="3" s="1"/>
  <c r="AN122" i="3"/>
  <c r="AM121" i="3"/>
  <c r="AM122" i="3" s="1"/>
  <c r="AK121" i="3"/>
  <c r="AK122" i="3" s="1"/>
  <c r="AJ121" i="3"/>
  <c r="AJ122" i="3" s="1"/>
  <c r="AH121" i="3"/>
  <c r="AH122" i="3" s="1"/>
  <c r="AF121" i="3"/>
  <c r="AF122" i="3" s="1"/>
  <c r="AD121" i="3"/>
  <c r="AD122" i="3" s="1"/>
  <c r="AB121" i="3"/>
  <c r="AB122" i="3" s="1"/>
  <c r="Z121" i="3"/>
  <c r="Z122" i="3" s="1"/>
  <c r="X121" i="3"/>
  <c r="X122" i="3" s="1"/>
  <c r="W121" i="3"/>
  <c r="W122" i="3" s="1"/>
  <c r="T121" i="3"/>
  <c r="T122" i="3" s="1"/>
  <c r="R121" i="3"/>
  <c r="R122" i="3" s="1"/>
  <c r="P121" i="3"/>
  <c r="P122" i="3" s="1"/>
  <c r="O121" i="3"/>
  <c r="O122" i="3" s="1"/>
  <c r="N121" i="3"/>
  <c r="N122" i="3" s="1"/>
  <c r="M121" i="3"/>
  <c r="M122" i="3" s="1"/>
  <c r="L121" i="3"/>
  <c r="L122" i="3" s="1"/>
  <c r="K121" i="3"/>
  <c r="K122" i="3" s="1"/>
  <c r="J121" i="3"/>
  <c r="J122" i="3" s="1"/>
  <c r="I121" i="3"/>
  <c r="I122" i="3" s="1"/>
  <c r="H121" i="3"/>
  <c r="H122" i="3" s="1"/>
  <c r="G121" i="3"/>
  <c r="G122" i="3" s="1"/>
  <c r="Q121" i="3"/>
  <c r="Q122" i="3" s="1"/>
  <c r="S121" i="3"/>
  <c r="S122" i="3" s="1"/>
  <c r="U121" i="3"/>
  <c r="U122" i="3" s="1"/>
  <c r="V122" i="3"/>
  <c r="Y121" i="3"/>
  <c r="Y122" i="3" s="1"/>
  <c r="AA121" i="3"/>
  <c r="AA122" i="3" s="1"/>
  <c r="AC121" i="3"/>
  <c r="AC122" i="3" s="1"/>
  <c r="AE121" i="3"/>
  <c r="AE122" i="3" s="1"/>
  <c r="AG121" i="3"/>
  <c r="AG122" i="3" s="1"/>
  <c r="AI121" i="3"/>
  <c r="AI122" i="3" s="1"/>
  <c r="AL122" i="3"/>
  <c r="AO122" i="3"/>
  <c r="AQ121" i="3"/>
  <c r="AQ122" i="3" s="1"/>
  <c r="AS121" i="3"/>
  <c r="AS122" i="3" s="1"/>
  <c r="AU121" i="3"/>
  <c r="AU122" i="3" s="1"/>
  <c r="AW121" i="3"/>
  <c r="AY121" i="3"/>
  <c r="AY122" i="3" s="1"/>
  <c r="BA121" i="3"/>
  <c r="BA122" i="3" s="1"/>
  <c r="BC121" i="3"/>
  <c r="BC122" i="3" s="1"/>
  <c r="BE121" i="3"/>
  <c r="BE122" i="3" s="1"/>
  <c r="BG121" i="3"/>
  <c r="BG122" i="3" s="1"/>
  <c r="BI121" i="3"/>
  <c r="BI122" i="3" s="1"/>
  <c r="BK121" i="3"/>
  <c r="BK122" i="3" s="1"/>
  <c r="BQ121" i="3"/>
  <c r="BQ122" i="3" s="1"/>
  <c r="BS121" i="3"/>
  <c r="BS122" i="3" s="1"/>
  <c r="BU121" i="3"/>
  <c r="BU122" i="3" s="1"/>
  <c r="BW121" i="3"/>
  <c r="BW122" i="3" s="1"/>
  <c r="BY121" i="3"/>
  <c r="BY122" i="3" s="1"/>
  <c r="CA121" i="3"/>
  <c r="CA122" i="3" s="1"/>
  <c r="CC121" i="3"/>
  <c r="CC122" i="3" s="1"/>
  <c r="CE121" i="3"/>
  <c r="CE122" i="3" s="1"/>
  <c r="CP17" i="3"/>
  <c r="I14" i="5" s="1"/>
  <c r="CP18" i="3"/>
  <c r="I15" i="5" s="1"/>
  <c r="CP19" i="3"/>
  <c r="I16" i="5" s="1"/>
  <c r="CP20" i="3"/>
  <c r="I17" i="5" s="1"/>
  <c r="CP21" i="3"/>
  <c r="I18" i="5" s="1"/>
  <c r="CP22" i="3"/>
  <c r="I19" i="5" s="1"/>
  <c r="CP23" i="3"/>
  <c r="I20" i="5" s="1"/>
  <c r="CP24" i="3"/>
  <c r="I21" i="5" s="1"/>
  <c r="CP25" i="3"/>
  <c r="I22" i="5" s="1"/>
  <c r="CP26" i="3"/>
  <c r="I23" i="5" s="1"/>
  <c r="CP27" i="3"/>
  <c r="I24" i="5" s="1"/>
  <c r="CP28" i="3"/>
  <c r="I25" i="5" s="1"/>
  <c r="CP29" i="3"/>
  <c r="I26" i="5" s="1"/>
  <c r="CP30" i="3"/>
  <c r="I27" i="5" s="1"/>
  <c r="CP31" i="3"/>
  <c r="I28" i="5" s="1"/>
  <c r="CP32" i="3"/>
  <c r="I29" i="5" s="1"/>
  <c r="CP33" i="3"/>
  <c r="I30" i="5" s="1"/>
  <c r="CP34" i="3"/>
  <c r="I31" i="5" s="1"/>
  <c r="CP35" i="3"/>
  <c r="I32" i="5" s="1"/>
  <c r="CP36" i="3"/>
  <c r="I33" i="5" s="1"/>
  <c r="CP37" i="3"/>
  <c r="I34" i="5" s="1"/>
  <c r="CP38" i="3"/>
  <c r="I35" i="5" s="1"/>
  <c r="CP39" i="3"/>
  <c r="I36" i="5" s="1"/>
  <c r="CP40" i="3"/>
  <c r="I37" i="5" s="1"/>
  <c r="CP41" i="3"/>
  <c r="I38" i="5" s="1"/>
  <c r="CP42" i="3"/>
  <c r="I39" i="5" s="1"/>
  <c r="CP43" i="3"/>
  <c r="I40" i="5" s="1"/>
  <c r="CP44" i="3"/>
  <c r="I41" i="5" s="1"/>
  <c r="CP45" i="3"/>
  <c r="I42" i="5" s="1"/>
  <c r="CP46" i="3"/>
  <c r="I43" i="5" s="1"/>
  <c r="CP47" i="3"/>
  <c r="I44" i="5" s="1"/>
  <c r="CP48" i="3"/>
  <c r="I45" i="5" s="1"/>
  <c r="CP49" i="3"/>
  <c r="I46" i="5" s="1"/>
  <c r="CP50" i="3"/>
  <c r="I47" i="5" s="1"/>
  <c r="CP51" i="3"/>
  <c r="I48" i="5" s="1"/>
  <c r="CP52" i="3"/>
  <c r="I49" i="5" s="1"/>
  <c r="CP53" i="3"/>
  <c r="I50" i="5" s="1"/>
  <c r="CP54" i="3"/>
  <c r="I51" i="5" s="1"/>
  <c r="CP55" i="3"/>
  <c r="I52" i="5" s="1"/>
  <c r="CP56" i="3"/>
  <c r="I53" i="5" s="1"/>
  <c r="CP57" i="3"/>
  <c r="I54" i="5" s="1"/>
  <c r="CP58" i="3"/>
  <c r="I55" i="5" s="1"/>
  <c r="CP59" i="3"/>
  <c r="I56" i="5" s="1"/>
  <c r="CP60" i="3"/>
  <c r="I57" i="5" s="1"/>
  <c r="CP61" i="3"/>
  <c r="I58" i="5" s="1"/>
  <c r="CP62" i="3"/>
  <c r="I59" i="5" s="1"/>
  <c r="CP63" i="3"/>
  <c r="I60" i="5" s="1"/>
  <c r="CP64" i="3"/>
  <c r="I61" i="5" s="1"/>
  <c r="CP65" i="3"/>
  <c r="I62" i="5" s="1"/>
  <c r="CP66" i="3"/>
  <c r="I63" i="5" s="1"/>
  <c r="CP67" i="3"/>
  <c r="I64" i="5" s="1"/>
  <c r="CP68" i="3"/>
  <c r="I65" i="5" s="1"/>
  <c r="CP69" i="3"/>
  <c r="I66" i="5" s="1"/>
  <c r="CP70" i="3"/>
  <c r="I67" i="5" s="1"/>
  <c r="CP71" i="3"/>
  <c r="I68" i="5" s="1"/>
  <c r="CP72" i="3"/>
  <c r="I69" i="5" s="1"/>
  <c r="CP73" i="3"/>
  <c r="I70" i="5" s="1"/>
  <c r="CP74" i="3"/>
  <c r="I71" i="5" s="1"/>
  <c r="CP75" i="3"/>
  <c r="I72" i="5" s="1"/>
  <c r="CP76" i="3"/>
  <c r="I73" i="5" s="1"/>
  <c r="CP77" i="3"/>
  <c r="I74" i="5" s="1"/>
  <c r="CP78" i="3"/>
  <c r="I75" i="5" s="1"/>
  <c r="CP79" i="3"/>
  <c r="I76" i="5" s="1"/>
  <c r="CP80" i="3"/>
  <c r="I77" i="5" s="1"/>
  <c r="CP81" i="3"/>
  <c r="I78" i="5" s="1"/>
  <c r="CP82" i="3"/>
  <c r="I79" i="5" s="1"/>
  <c r="CP83" i="3"/>
  <c r="I80" i="5" s="1"/>
  <c r="CP84" i="3"/>
  <c r="I81" i="5" s="1"/>
  <c r="CP85" i="3"/>
  <c r="I82" i="5" s="1"/>
  <c r="CP86" i="3"/>
  <c r="I83" i="5" s="1"/>
  <c r="CP87" i="3"/>
  <c r="I84" i="5" s="1"/>
  <c r="CP88" i="3"/>
  <c r="I85" i="5" s="1"/>
  <c r="CP89" i="3"/>
  <c r="I86" i="5" s="1"/>
  <c r="CP90" i="3"/>
  <c r="I87" i="5" s="1"/>
  <c r="CP91" i="3"/>
  <c r="I88" i="5" s="1"/>
  <c r="CP92" i="3"/>
  <c r="I89" i="5" s="1"/>
  <c r="CP93" i="3"/>
  <c r="I90" i="5" s="1"/>
  <c r="CP94" i="3"/>
  <c r="I91" i="5" s="1"/>
  <c r="CP95" i="3"/>
  <c r="I92" i="5" s="1"/>
  <c r="CP96" i="3"/>
  <c r="I93" i="5" s="1"/>
  <c r="CP97" i="3"/>
  <c r="I94" i="5" s="1"/>
  <c r="CP98" i="3"/>
  <c r="I95" i="5" s="1"/>
  <c r="CP99" i="3"/>
  <c r="I96" i="5" s="1"/>
  <c r="CP100" i="3"/>
  <c r="I97" i="5" s="1"/>
  <c r="CP101" i="3"/>
  <c r="I98" i="5" s="1"/>
  <c r="CP102" i="3"/>
  <c r="I99" i="5" s="1"/>
  <c r="CP103" i="3"/>
  <c r="I100" i="5" s="1"/>
  <c r="CP104" i="3"/>
  <c r="I101" i="5" s="1"/>
  <c r="CP105" i="3"/>
  <c r="I102" i="5" s="1"/>
  <c r="CP106" i="3"/>
  <c r="I103" i="5" s="1"/>
  <c r="CP107" i="3"/>
  <c r="I104" i="5" s="1"/>
  <c r="CP108" i="3"/>
  <c r="I105" i="5" s="1"/>
  <c r="CP109" i="3"/>
  <c r="I106" i="5" s="1"/>
  <c r="CP110" i="3"/>
  <c r="I107" i="5" s="1"/>
  <c r="CP111" i="3"/>
  <c r="I108" i="5" s="1"/>
  <c r="CP112" i="3"/>
  <c r="I109" i="5" s="1"/>
  <c r="CP113" i="3"/>
  <c r="I110" i="5" s="1"/>
  <c r="CP114" i="3"/>
  <c r="I111" i="5" s="1"/>
  <c r="CP115" i="3"/>
  <c r="I112" i="5" s="1"/>
  <c r="CP116" i="3"/>
  <c r="I113" i="5" s="1"/>
  <c r="CP117" i="3"/>
  <c r="I114" i="5" s="1"/>
  <c r="CP118" i="3"/>
  <c r="I115" i="5" s="1"/>
  <c r="CP119" i="3"/>
  <c r="I116" i="5" s="1"/>
  <c r="CP120" i="3"/>
  <c r="I117" i="5" s="1"/>
  <c r="CP16" i="3"/>
  <c r="I13" i="5" s="1"/>
  <c r="CH14" i="3"/>
  <c r="CF14" i="3"/>
  <c r="CD14" i="3"/>
  <c r="CB14" i="3"/>
  <c r="BZ14" i="3"/>
  <c r="BX14" i="3"/>
  <c r="BV14" i="3"/>
  <c r="BT14" i="3"/>
  <c r="BR14" i="3"/>
  <c r="BP14" i="3"/>
  <c r="BN14" i="3"/>
  <c r="BL14" i="3"/>
  <c r="BJ14" i="3"/>
  <c r="BH14" i="3"/>
  <c r="BF14" i="3"/>
  <c r="BD14" i="3"/>
  <c r="BB14" i="3"/>
  <c r="AZ14" i="3"/>
  <c r="AX14" i="3"/>
  <c r="AV14" i="3"/>
  <c r="AT14" i="3"/>
  <c r="AR14" i="3"/>
  <c r="AP14" i="3"/>
  <c r="AN14" i="3"/>
  <c r="AL14" i="3"/>
  <c r="AJ14" i="3"/>
  <c r="AH14" i="3"/>
  <c r="AF14" i="3"/>
  <c r="AD14" i="3"/>
  <c r="AB14" i="3"/>
  <c r="Z14" i="3"/>
  <c r="X14" i="3"/>
  <c r="V14" i="3"/>
  <c r="T14" i="3"/>
  <c r="R14" i="3"/>
  <c r="P14" i="3"/>
  <c r="N14" i="3"/>
  <c r="L14" i="3"/>
  <c r="J14" i="3"/>
  <c r="H14" i="3"/>
  <c r="CH15" i="3"/>
  <c r="CF15" i="3"/>
  <c r="CD15" i="3"/>
  <c r="CB15" i="3"/>
  <c r="BZ15" i="3"/>
  <c r="BX15" i="3"/>
  <c r="BV15" i="3"/>
  <c r="BT15" i="3"/>
  <c r="BR15" i="3"/>
  <c r="BP15" i="3"/>
  <c r="BN15" i="3"/>
  <c r="BL15" i="3"/>
  <c r="BJ15" i="3"/>
  <c r="BH15" i="3"/>
  <c r="BF15" i="3"/>
  <c r="BD15" i="3"/>
  <c r="BB15" i="3"/>
  <c r="AZ15" i="3"/>
  <c r="AX15" i="3"/>
  <c r="AV15" i="3"/>
  <c r="AT15" i="3"/>
  <c r="AR15" i="3"/>
  <c r="AP15" i="3"/>
  <c r="AN15" i="3"/>
  <c r="AL15" i="3"/>
  <c r="AJ15" i="3"/>
  <c r="AH15" i="3"/>
  <c r="AF15" i="3"/>
  <c r="AD15" i="3"/>
  <c r="AB15" i="3"/>
  <c r="Z15" i="3"/>
  <c r="X15" i="3"/>
  <c r="V15" i="3"/>
  <c r="T15" i="3"/>
  <c r="R15" i="3"/>
  <c r="P15" i="3"/>
  <c r="N15" i="3"/>
  <c r="L15" i="3"/>
  <c r="J15" i="3"/>
  <c r="H15" i="3"/>
  <c r="U24" i="5" l="1"/>
  <c r="O32" i="5"/>
  <c r="O30" i="5"/>
  <c r="O26" i="5"/>
  <c r="U32" i="5"/>
  <c r="U30" i="5"/>
  <c r="I132" i="5"/>
  <c r="I130" i="5"/>
  <c r="A132" i="5"/>
  <c r="A130" i="5"/>
  <c r="A126" i="5"/>
  <c r="T6" i="5"/>
  <c r="T5" i="5"/>
  <c r="F6" i="5"/>
  <c r="F5" i="5"/>
  <c r="F4" i="5"/>
  <c r="F3" i="5"/>
  <c r="O1" i="5"/>
  <c r="A1" i="5"/>
  <c r="DB85" i="8"/>
  <c r="DB83" i="8"/>
  <c r="DB77" i="8"/>
  <c r="CX85" i="8"/>
  <c r="CX83" i="8"/>
  <c r="CX79" i="8"/>
  <c r="AX153" i="8"/>
  <c r="AX151" i="8"/>
  <c r="AX145" i="8"/>
  <c r="F153" i="8"/>
  <c r="F151" i="8"/>
  <c r="F147" i="8"/>
  <c r="CZ9" i="8"/>
  <c r="CZ8" i="8"/>
  <c r="DC8" i="8"/>
  <c r="DA7" i="8"/>
  <c r="CZ4" i="8"/>
  <c r="CW1" i="8"/>
  <c r="CI86" i="8"/>
  <c r="CI124" i="8" s="1"/>
  <c r="CG20" i="8"/>
  <c r="CG21" i="8"/>
  <c r="CG22" i="8"/>
  <c r="CG23" i="8"/>
  <c r="CG24" i="8"/>
  <c r="CG25" i="8"/>
  <c r="CG26" i="8"/>
  <c r="CG27" i="8"/>
  <c r="CG28" i="8"/>
  <c r="CG29" i="8"/>
  <c r="CG30" i="8"/>
  <c r="CG31" i="8"/>
  <c r="CG32" i="8"/>
  <c r="CG33" i="8"/>
  <c r="CG34" i="8"/>
  <c r="CG35" i="8"/>
  <c r="CG36" i="8"/>
  <c r="CG37" i="8"/>
  <c r="CG38" i="8"/>
  <c r="CG39" i="8"/>
  <c r="CG40" i="8"/>
  <c r="CG41" i="8"/>
  <c r="CG42" i="8"/>
  <c r="CG43" i="8"/>
  <c r="CG44" i="8"/>
  <c r="CG45" i="8"/>
  <c r="CG46" i="8"/>
  <c r="CG47" i="8"/>
  <c r="CG48" i="8"/>
  <c r="CG49" i="8"/>
  <c r="CG50" i="8"/>
  <c r="CG51" i="8"/>
  <c r="CG52" i="8"/>
  <c r="CG53" i="8"/>
  <c r="CG54" i="8"/>
  <c r="CG55" i="8"/>
  <c r="CG56" i="8"/>
  <c r="CG57" i="8"/>
  <c r="CG58" i="8"/>
  <c r="CG59" i="8"/>
  <c r="CG60" i="8"/>
  <c r="CG61" i="8"/>
  <c r="CG62" i="8"/>
  <c r="CG63" i="8"/>
  <c r="CG64" i="8"/>
  <c r="CG65" i="8"/>
  <c r="CG66" i="8"/>
  <c r="CG67" i="8"/>
  <c r="CG68" i="8"/>
  <c r="CG69" i="8"/>
  <c r="CG70" i="8"/>
  <c r="CG71" i="8"/>
  <c r="CG72" i="8"/>
  <c r="CG73" i="8"/>
  <c r="CG74" i="8"/>
  <c r="CG75" i="8"/>
  <c r="CG76" i="8"/>
  <c r="CG77" i="8"/>
  <c r="CG78" i="8"/>
  <c r="CG79" i="8"/>
  <c r="CG80" i="8"/>
  <c r="CG81" i="8"/>
  <c r="CG82" i="8"/>
  <c r="CG83" i="8"/>
  <c r="CG84" i="8"/>
  <c r="CG85" i="8"/>
  <c r="CG86" i="8"/>
  <c r="CG87" i="8"/>
  <c r="CG88" i="8"/>
  <c r="CG89" i="8"/>
  <c r="CG90" i="8"/>
  <c r="CG91" i="8"/>
  <c r="CG92" i="8"/>
  <c r="CG93" i="8"/>
  <c r="CG94" i="8"/>
  <c r="CG95" i="8"/>
  <c r="CG96" i="8"/>
  <c r="CG97" i="8"/>
  <c r="CG98" i="8"/>
  <c r="CG99" i="8"/>
  <c r="CG100" i="8"/>
  <c r="CG101" i="8"/>
  <c r="CG102" i="8"/>
  <c r="CG103" i="8"/>
  <c r="CG104" i="8"/>
  <c r="CG105" i="8"/>
  <c r="CG106" i="8"/>
  <c r="CG107" i="8"/>
  <c r="CG108" i="8"/>
  <c r="CG109" i="8"/>
  <c r="CG110" i="8"/>
  <c r="CG111" i="8"/>
  <c r="CG112" i="8"/>
  <c r="CG113" i="8"/>
  <c r="CG114" i="8"/>
  <c r="CG115" i="8"/>
  <c r="CG116" i="8"/>
  <c r="CG117" i="8"/>
  <c r="CG118" i="8"/>
  <c r="CG119" i="8"/>
  <c r="CG120" i="8"/>
  <c r="CG121" i="8"/>
  <c r="CG122" i="8"/>
  <c r="CG123" i="8"/>
  <c r="CE20" i="8"/>
  <c r="CE21" i="8"/>
  <c r="CE22" i="8"/>
  <c r="CE23" i="8"/>
  <c r="CE24" i="8"/>
  <c r="CE25" i="8"/>
  <c r="CE26" i="8"/>
  <c r="CE27" i="8"/>
  <c r="CE28" i="8"/>
  <c r="CE29" i="8"/>
  <c r="CE30" i="8"/>
  <c r="CE31" i="8"/>
  <c r="CE32" i="8"/>
  <c r="CE33" i="8"/>
  <c r="CE34" i="8"/>
  <c r="CE35" i="8"/>
  <c r="CE36" i="8"/>
  <c r="CE37" i="8"/>
  <c r="CE38" i="8"/>
  <c r="CE39" i="8"/>
  <c r="CE40" i="8"/>
  <c r="CE41" i="8"/>
  <c r="CE42" i="8"/>
  <c r="CE43" i="8"/>
  <c r="CE44" i="8"/>
  <c r="CE45" i="8"/>
  <c r="CE46" i="8"/>
  <c r="CE47" i="8"/>
  <c r="CE48" i="8"/>
  <c r="CE49" i="8"/>
  <c r="CE50" i="8"/>
  <c r="CE51" i="8"/>
  <c r="CE52" i="8"/>
  <c r="CE53" i="8"/>
  <c r="CE54" i="8"/>
  <c r="CE55" i="8"/>
  <c r="CE56" i="8"/>
  <c r="CE57" i="8"/>
  <c r="CE58" i="8"/>
  <c r="CE59" i="8"/>
  <c r="CE60" i="8"/>
  <c r="CE61" i="8"/>
  <c r="CE62" i="8"/>
  <c r="CE63" i="8"/>
  <c r="CE64" i="8"/>
  <c r="CE65" i="8"/>
  <c r="CE66" i="8"/>
  <c r="CE67" i="8"/>
  <c r="CE68" i="8"/>
  <c r="CE69" i="8"/>
  <c r="CE70" i="8"/>
  <c r="CE71" i="8"/>
  <c r="CE72" i="8"/>
  <c r="CE73" i="8"/>
  <c r="CE74" i="8"/>
  <c r="CE75" i="8"/>
  <c r="CE76" i="8"/>
  <c r="CE77" i="8"/>
  <c r="CE78" i="8"/>
  <c r="CE79" i="8"/>
  <c r="CE80" i="8"/>
  <c r="CE81" i="8"/>
  <c r="CE82" i="8"/>
  <c r="CE83" i="8"/>
  <c r="CE84" i="8"/>
  <c r="CE85" i="8"/>
  <c r="CE86" i="8"/>
  <c r="CE87" i="8"/>
  <c r="CE88" i="8"/>
  <c r="CE89" i="8"/>
  <c r="CE90" i="8"/>
  <c r="CE91" i="8"/>
  <c r="CE92" i="8"/>
  <c r="CE93" i="8"/>
  <c r="CE94" i="8"/>
  <c r="CE95" i="8"/>
  <c r="CE96" i="8"/>
  <c r="CE97" i="8"/>
  <c r="CE98" i="8"/>
  <c r="CE99" i="8"/>
  <c r="CE100" i="8"/>
  <c r="CE101" i="8"/>
  <c r="CE102" i="8"/>
  <c r="CE103" i="8"/>
  <c r="CE104" i="8"/>
  <c r="CE105" i="8"/>
  <c r="CE106" i="8"/>
  <c r="CE107" i="8"/>
  <c r="CE108" i="8"/>
  <c r="CE109" i="8"/>
  <c r="CE110" i="8"/>
  <c r="CE111" i="8"/>
  <c r="CE112" i="8"/>
  <c r="CE113" i="8"/>
  <c r="CE114" i="8"/>
  <c r="CE115" i="8"/>
  <c r="CE116" i="8"/>
  <c r="CE117" i="8"/>
  <c r="CE118" i="8"/>
  <c r="CE119" i="8"/>
  <c r="CE120" i="8"/>
  <c r="CE121" i="8"/>
  <c r="CE122" i="8"/>
  <c r="CE123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C35" i="8"/>
  <c r="CC36" i="8"/>
  <c r="CC37" i="8"/>
  <c r="CC38" i="8"/>
  <c r="CC39" i="8"/>
  <c r="CC40" i="8"/>
  <c r="CC41" i="8"/>
  <c r="CC42" i="8"/>
  <c r="CC43" i="8"/>
  <c r="CC44" i="8"/>
  <c r="CC45" i="8"/>
  <c r="CC46" i="8"/>
  <c r="CC47" i="8"/>
  <c r="CC48" i="8"/>
  <c r="CC49" i="8"/>
  <c r="CC50" i="8"/>
  <c r="CC51" i="8"/>
  <c r="CC52" i="8"/>
  <c r="CC53" i="8"/>
  <c r="CC54" i="8"/>
  <c r="CC55" i="8"/>
  <c r="CC56" i="8"/>
  <c r="CC57" i="8"/>
  <c r="CC58" i="8"/>
  <c r="CC59" i="8"/>
  <c r="CC60" i="8"/>
  <c r="CC61" i="8"/>
  <c r="CC62" i="8"/>
  <c r="CC63" i="8"/>
  <c r="CC64" i="8"/>
  <c r="CC65" i="8"/>
  <c r="CC66" i="8"/>
  <c r="CC67" i="8"/>
  <c r="CC68" i="8"/>
  <c r="CC69" i="8"/>
  <c r="CC70" i="8"/>
  <c r="CC71" i="8"/>
  <c r="CC72" i="8"/>
  <c r="CC73" i="8"/>
  <c r="CC74" i="8"/>
  <c r="CC75" i="8"/>
  <c r="CC76" i="8"/>
  <c r="CC77" i="8"/>
  <c r="CC78" i="8"/>
  <c r="CC79" i="8"/>
  <c r="CC80" i="8"/>
  <c r="CC81" i="8"/>
  <c r="CC82" i="8"/>
  <c r="CC83" i="8"/>
  <c r="CC84" i="8"/>
  <c r="CC85" i="8"/>
  <c r="CC86" i="8"/>
  <c r="CC87" i="8"/>
  <c r="CC88" i="8"/>
  <c r="CC89" i="8"/>
  <c r="CC90" i="8"/>
  <c r="CC91" i="8"/>
  <c r="CC92" i="8"/>
  <c r="CC93" i="8"/>
  <c r="CC94" i="8"/>
  <c r="CC95" i="8"/>
  <c r="CC96" i="8"/>
  <c r="CC97" i="8"/>
  <c r="CC98" i="8"/>
  <c r="CC99" i="8"/>
  <c r="CC100" i="8"/>
  <c r="CC101" i="8"/>
  <c r="CC102" i="8"/>
  <c r="CC103" i="8"/>
  <c r="CC104" i="8"/>
  <c r="CC105" i="8"/>
  <c r="CC106" i="8"/>
  <c r="CC107" i="8"/>
  <c r="CC108" i="8"/>
  <c r="CC109" i="8"/>
  <c r="CC110" i="8"/>
  <c r="CC111" i="8"/>
  <c r="CC112" i="8"/>
  <c r="CC113" i="8"/>
  <c r="CC114" i="8"/>
  <c r="CC115" i="8"/>
  <c r="CC116" i="8"/>
  <c r="CC117" i="8"/>
  <c r="CC118" i="8"/>
  <c r="CC119" i="8"/>
  <c r="CC120" i="8"/>
  <c r="CC121" i="8"/>
  <c r="CC122" i="8"/>
  <c r="CC123" i="8"/>
  <c r="CA123" i="8"/>
  <c r="CA20" i="8"/>
  <c r="CA21" i="8"/>
  <c r="CA22" i="8"/>
  <c r="CA23" i="8"/>
  <c r="CA24" i="8"/>
  <c r="CA25" i="8"/>
  <c r="CA26" i="8"/>
  <c r="CA27" i="8"/>
  <c r="CA28" i="8"/>
  <c r="CA29" i="8"/>
  <c r="CA30" i="8"/>
  <c r="CA31" i="8"/>
  <c r="CA32" i="8"/>
  <c r="CA33" i="8"/>
  <c r="CA34" i="8"/>
  <c r="CA35" i="8"/>
  <c r="CA36" i="8"/>
  <c r="CA37" i="8"/>
  <c r="CA38" i="8"/>
  <c r="CA39" i="8"/>
  <c r="CA40" i="8"/>
  <c r="CA41" i="8"/>
  <c r="CA42" i="8"/>
  <c r="CA43" i="8"/>
  <c r="CA44" i="8"/>
  <c r="CA45" i="8"/>
  <c r="CA46" i="8"/>
  <c r="CA47" i="8"/>
  <c r="CA48" i="8"/>
  <c r="CA49" i="8"/>
  <c r="CA50" i="8"/>
  <c r="CA51" i="8"/>
  <c r="CA52" i="8"/>
  <c r="CA53" i="8"/>
  <c r="CA54" i="8"/>
  <c r="CA55" i="8"/>
  <c r="CA56" i="8"/>
  <c r="CA57" i="8"/>
  <c r="CA58" i="8"/>
  <c r="CA59" i="8"/>
  <c r="CA60" i="8"/>
  <c r="CA61" i="8"/>
  <c r="CA62" i="8"/>
  <c r="CA63" i="8"/>
  <c r="CA64" i="8"/>
  <c r="CA65" i="8"/>
  <c r="CA66" i="8"/>
  <c r="CA67" i="8"/>
  <c r="CA68" i="8"/>
  <c r="CA69" i="8"/>
  <c r="CA70" i="8"/>
  <c r="CA71" i="8"/>
  <c r="CA72" i="8"/>
  <c r="CA73" i="8"/>
  <c r="CA74" i="8"/>
  <c r="CA75" i="8"/>
  <c r="CA76" i="8"/>
  <c r="CA77" i="8"/>
  <c r="CA78" i="8"/>
  <c r="CA79" i="8"/>
  <c r="CA80" i="8"/>
  <c r="CA81" i="8"/>
  <c r="CA82" i="8"/>
  <c r="CA83" i="8"/>
  <c r="CA84" i="8"/>
  <c r="CA85" i="8"/>
  <c r="CA86" i="8"/>
  <c r="CA87" i="8"/>
  <c r="CA88" i="8"/>
  <c r="CA89" i="8"/>
  <c r="CA90" i="8"/>
  <c r="CA91" i="8"/>
  <c r="CA92" i="8"/>
  <c r="CA93" i="8"/>
  <c r="CA94" i="8"/>
  <c r="CA95" i="8"/>
  <c r="CA96" i="8"/>
  <c r="CA97" i="8"/>
  <c r="CA98" i="8"/>
  <c r="CA99" i="8"/>
  <c r="CA100" i="8"/>
  <c r="CA101" i="8"/>
  <c r="CA102" i="8"/>
  <c r="CA103" i="8"/>
  <c r="CA104" i="8"/>
  <c r="CA105" i="8"/>
  <c r="CA106" i="8"/>
  <c r="CA107" i="8"/>
  <c r="CA108" i="8"/>
  <c r="CA109" i="8"/>
  <c r="CA110" i="8"/>
  <c r="CA111" i="8"/>
  <c r="CA112" i="8"/>
  <c r="CA113" i="8"/>
  <c r="CA114" i="8"/>
  <c r="CA115" i="8"/>
  <c r="CA116" i="8"/>
  <c r="CA117" i="8"/>
  <c r="CA118" i="8"/>
  <c r="CA119" i="8"/>
  <c r="CA120" i="8"/>
  <c r="CA121" i="8"/>
  <c r="CA122" i="8"/>
  <c r="BY20" i="8"/>
  <c r="BY21" i="8"/>
  <c r="BY22" i="8"/>
  <c r="BY23" i="8"/>
  <c r="BY24" i="8"/>
  <c r="BY25" i="8"/>
  <c r="BY26" i="8"/>
  <c r="BY27" i="8"/>
  <c r="BY28" i="8"/>
  <c r="BY29" i="8"/>
  <c r="BY30" i="8"/>
  <c r="BY31" i="8"/>
  <c r="BY32" i="8"/>
  <c r="BY33" i="8"/>
  <c r="BY34" i="8"/>
  <c r="BY35" i="8"/>
  <c r="BY36" i="8"/>
  <c r="BY37" i="8"/>
  <c r="BY38" i="8"/>
  <c r="BY39" i="8"/>
  <c r="BY40" i="8"/>
  <c r="BY41" i="8"/>
  <c r="BY42" i="8"/>
  <c r="BY43" i="8"/>
  <c r="BY44" i="8"/>
  <c r="BY45" i="8"/>
  <c r="BY46" i="8"/>
  <c r="BY47" i="8"/>
  <c r="BY48" i="8"/>
  <c r="BY49" i="8"/>
  <c r="BY50" i="8"/>
  <c r="BY51" i="8"/>
  <c r="BY52" i="8"/>
  <c r="BY53" i="8"/>
  <c r="BY54" i="8"/>
  <c r="BY55" i="8"/>
  <c r="BY56" i="8"/>
  <c r="BY57" i="8"/>
  <c r="BY58" i="8"/>
  <c r="BY59" i="8"/>
  <c r="BY60" i="8"/>
  <c r="BY61" i="8"/>
  <c r="BY62" i="8"/>
  <c r="BY63" i="8"/>
  <c r="BY64" i="8"/>
  <c r="BY65" i="8"/>
  <c r="BY66" i="8"/>
  <c r="BY67" i="8"/>
  <c r="BY68" i="8"/>
  <c r="BY69" i="8"/>
  <c r="BY70" i="8"/>
  <c r="BY71" i="8"/>
  <c r="BY72" i="8"/>
  <c r="BY73" i="8"/>
  <c r="BY74" i="8"/>
  <c r="BY75" i="8"/>
  <c r="BY76" i="8"/>
  <c r="BY77" i="8"/>
  <c r="BY78" i="8"/>
  <c r="BY79" i="8"/>
  <c r="BY80" i="8"/>
  <c r="BY81" i="8"/>
  <c r="BY82" i="8"/>
  <c r="BY83" i="8"/>
  <c r="BY84" i="8"/>
  <c r="BY85" i="8"/>
  <c r="BY86" i="8"/>
  <c r="BY87" i="8"/>
  <c r="BY88" i="8"/>
  <c r="BY89" i="8"/>
  <c r="BY90" i="8"/>
  <c r="BY91" i="8"/>
  <c r="BY92" i="8"/>
  <c r="BY93" i="8"/>
  <c r="BY94" i="8"/>
  <c r="BY95" i="8"/>
  <c r="BY96" i="8"/>
  <c r="BY97" i="8"/>
  <c r="BY98" i="8"/>
  <c r="BY99" i="8"/>
  <c r="BY100" i="8"/>
  <c r="BY101" i="8"/>
  <c r="BY102" i="8"/>
  <c r="BY103" i="8"/>
  <c r="BY104" i="8"/>
  <c r="BY105" i="8"/>
  <c r="BY106" i="8"/>
  <c r="BY107" i="8"/>
  <c r="BY108" i="8"/>
  <c r="BY109" i="8"/>
  <c r="BY110" i="8"/>
  <c r="BY111" i="8"/>
  <c r="BY112" i="8"/>
  <c r="BY113" i="8"/>
  <c r="BY114" i="8"/>
  <c r="BY115" i="8"/>
  <c r="BY116" i="8"/>
  <c r="BY117" i="8"/>
  <c r="BY118" i="8"/>
  <c r="BY119" i="8"/>
  <c r="BY120" i="8"/>
  <c r="BY121" i="8"/>
  <c r="BY122" i="8"/>
  <c r="BY123" i="8"/>
  <c r="BW20" i="8"/>
  <c r="BW21" i="8"/>
  <c r="BW22" i="8"/>
  <c r="BW23" i="8"/>
  <c r="BW24" i="8"/>
  <c r="BW25" i="8"/>
  <c r="BW26" i="8"/>
  <c r="BW27" i="8"/>
  <c r="BW28" i="8"/>
  <c r="BW29" i="8"/>
  <c r="BW30" i="8"/>
  <c r="BW31" i="8"/>
  <c r="BW32" i="8"/>
  <c r="BW33" i="8"/>
  <c r="BW34" i="8"/>
  <c r="BW35" i="8"/>
  <c r="BW36" i="8"/>
  <c r="BW37" i="8"/>
  <c r="BW38" i="8"/>
  <c r="BW39" i="8"/>
  <c r="BW40" i="8"/>
  <c r="BW41" i="8"/>
  <c r="BW42" i="8"/>
  <c r="BW43" i="8"/>
  <c r="BW44" i="8"/>
  <c r="BW45" i="8"/>
  <c r="BW46" i="8"/>
  <c r="BW47" i="8"/>
  <c r="BW48" i="8"/>
  <c r="BW49" i="8"/>
  <c r="BW50" i="8"/>
  <c r="BW51" i="8"/>
  <c r="BW52" i="8"/>
  <c r="BW53" i="8"/>
  <c r="BW54" i="8"/>
  <c r="BW55" i="8"/>
  <c r="BW56" i="8"/>
  <c r="BW57" i="8"/>
  <c r="BW58" i="8"/>
  <c r="BW59" i="8"/>
  <c r="BW60" i="8"/>
  <c r="BW61" i="8"/>
  <c r="BW62" i="8"/>
  <c r="BW63" i="8"/>
  <c r="BW64" i="8"/>
  <c r="BW65" i="8"/>
  <c r="BW66" i="8"/>
  <c r="BW67" i="8"/>
  <c r="BW68" i="8"/>
  <c r="BW69" i="8"/>
  <c r="BW70" i="8"/>
  <c r="BW71" i="8"/>
  <c r="BW72" i="8"/>
  <c r="BW73" i="8"/>
  <c r="BW74" i="8"/>
  <c r="BW75" i="8"/>
  <c r="BW76" i="8"/>
  <c r="BW77" i="8"/>
  <c r="BW78" i="8"/>
  <c r="BW79" i="8"/>
  <c r="BW80" i="8"/>
  <c r="BW81" i="8"/>
  <c r="BW82" i="8"/>
  <c r="BW83" i="8"/>
  <c r="BW84" i="8"/>
  <c r="BW85" i="8"/>
  <c r="BW86" i="8"/>
  <c r="BW87" i="8"/>
  <c r="BW88" i="8"/>
  <c r="BW89" i="8"/>
  <c r="BW90" i="8"/>
  <c r="BW91" i="8"/>
  <c r="BW92" i="8"/>
  <c r="BW93" i="8"/>
  <c r="BW94" i="8"/>
  <c r="BW95" i="8"/>
  <c r="BW96" i="8"/>
  <c r="BW97" i="8"/>
  <c r="BW98" i="8"/>
  <c r="BW99" i="8"/>
  <c r="BW100" i="8"/>
  <c r="BW101" i="8"/>
  <c r="BW102" i="8"/>
  <c r="BW103" i="8"/>
  <c r="BW104" i="8"/>
  <c r="BW105" i="8"/>
  <c r="BW106" i="8"/>
  <c r="BW107" i="8"/>
  <c r="BW108" i="8"/>
  <c r="BW109" i="8"/>
  <c r="BW110" i="8"/>
  <c r="BW111" i="8"/>
  <c r="BW112" i="8"/>
  <c r="BW113" i="8"/>
  <c r="BW114" i="8"/>
  <c r="BW115" i="8"/>
  <c r="BW116" i="8"/>
  <c r="BW117" i="8"/>
  <c r="BW118" i="8"/>
  <c r="BW119" i="8"/>
  <c r="BW120" i="8"/>
  <c r="BW121" i="8"/>
  <c r="BW122" i="8"/>
  <c r="BW123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U49" i="8"/>
  <c r="BU50" i="8"/>
  <c r="BU51" i="8"/>
  <c r="BU52" i="8"/>
  <c r="BU53" i="8"/>
  <c r="BU54" i="8"/>
  <c r="BU55" i="8"/>
  <c r="BU56" i="8"/>
  <c r="BU57" i="8"/>
  <c r="BU58" i="8"/>
  <c r="BU59" i="8"/>
  <c r="BU60" i="8"/>
  <c r="BU61" i="8"/>
  <c r="BU62" i="8"/>
  <c r="BU63" i="8"/>
  <c r="BU64" i="8"/>
  <c r="BU65" i="8"/>
  <c r="BU66" i="8"/>
  <c r="BU67" i="8"/>
  <c r="BU68" i="8"/>
  <c r="BU69" i="8"/>
  <c r="BU70" i="8"/>
  <c r="BU71" i="8"/>
  <c r="BU72" i="8"/>
  <c r="BU73" i="8"/>
  <c r="BU74" i="8"/>
  <c r="BU75" i="8"/>
  <c r="BU76" i="8"/>
  <c r="BU77" i="8"/>
  <c r="BU78" i="8"/>
  <c r="BU79" i="8"/>
  <c r="BU80" i="8"/>
  <c r="BU81" i="8"/>
  <c r="BU82" i="8"/>
  <c r="BU83" i="8"/>
  <c r="BU84" i="8"/>
  <c r="BU85" i="8"/>
  <c r="BU86" i="8"/>
  <c r="BU87" i="8"/>
  <c r="BU88" i="8"/>
  <c r="BU89" i="8"/>
  <c r="BU90" i="8"/>
  <c r="BU91" i="8"/>
  <c r="BU92" i="8"/>
  <c r="BU93" i="8"/>
  <c r="BU94" i="8"/>
  <c r="BU95" i="8"/>
  <c r="BU96" i="8"/>
  <c r="BU97" i="8"/>
  <c r="BU98" i="8"/>
  <c r="BU99" i="8"/>
  <c r="BU100" i="8"/>
  <c r="BU101" i="8"/>
  <c r="BU102" i="8"/>
  <c r="BU103" i="8"/>
  <c r="BU104" i="8"/>
  <c r="BU105" i="8"/>
  <c r="BU106" i="8"/>
  <c r="BU107" i="8"/>
  <c r="BU108" i="8"/>
  <c r="BU109" i="8"/>
  <c r="BU110" i="8"/>
  <c r="BU111" i="8"/>
  <c r="BU112" i="8"/>
  <c r="BU113" i="8"/>
  <c r="BU114" i="8"/>
  <c r="BU115" i="8"/>
  <c r="BU116" i="8"/>
  <c r="BU117" i="8"/>
  <c r="BU118" i="8"/>
  <c r="BU119" i="8"/>
  <c r="BU120" i="8"/>
  <c r="BU121" i="8"/>
  <c r="BU122" i="8"/>
  <c r="BU123" i="8"/>
  <c r="BS123" i="8"/>
  <c r="BS20" i="8"/>
  <c r="BS21" i="8"/>
  <c r="BS22" i="8"/>
  <c r="BS23" i="8"/>
  <c r="BS24" i="8"/>
  <c r="BS25" i="8"/>
  <c r="BS26" i="8"/>
  <c r="BS27" i="8"/>
  <c r="BS28" i="8"/>
  <c r="BS29" i="8"/>
  <c r="BS30" i="8"/>
  <c r="BS31" i="8"/>
  <c r="BS32" i="8"/>
  <c r="BS33" i="8"/>
  <c r="BS34" i="8"/>
  <c r="BS35" i="8"/>
  <c r="BS36" i="8"/>
  <c r="BS37" i="8"/>
  <c r="BS38" i="8"/>
  <c r="BS39" i="8"/>
  <c r="BS40" i="8"/>
  <c r="BS41" i="8"/>
  <c r="BS42" i="8"/>
  <c r="BS43" i="8"/>
  <c r="BS44" i="8"/>
  <c r="BS45" i="8"/>
  <c r="BS46" i="8"/>
  <c r="BS47" i="8"/>
  <c r="BS48" i="8"/>
  <c r="BS49" i="8"/>
  <c r="BS50" i="8"/>
  <c r="BS51" i="8"/>
  <c r="BS52" i="8"/>
  <c r="BS53" i="8"/>
  <c r="BS54" i="8"/>
  <c r="BS55" i="8"/>
  <c r="BS56" i="8"/>
  <c r="BS57" i="8"/>
  <c r="BS58" i="8"/>
  <c r="BS59" i="8"/>
  <c r="BS60" i="8"/>
  <c r="BS61" i="8"/>
  <c r="BS62" i="8"/>
  <c r="BS63" i="8"/>
  <c r="BS64" i="8"/>
  <c r="BS65" i="8"/>
  <c r="BS66" i="8"/>
  <c r="BS67" i="8"/>
  <c r="BS68" i="8"/>
  <c r="BS69" i="8"/>
  <c r="BS70" i="8"/>
  <c r="BS71" i="8"/>
  <c r="BS72" i="8"/>
  <c r="BS73" i="8"/>
  <c r="BS74" i="8"/>
  <c r="BS75" i="8"/>
  <c r="BS76" i="8"/>
  <c r="BS77" i="8"/>
  <c r="BS78" i="8"/>
  <c r="BS79" i="8"/>
  <c r="BS80" i="8"/>
  <c r="BS81" i="8"/>
  <c r="BS82" i="8"/>
  <c r="BS83" i="8"/>
  <c r="BS84" i="8"/>
  <c r="BS85" i="8"/>
  <c r="BS86" i="8"/>
  <c r="BS87" i="8"/>
  <c r="BS88" i="8"/>
  <c r="BS89" i="8"/>
  <c r="BS90" i="8"/>
  <c r="BS91" i="8"/>
  <c r="BS92" i="8"/>
  <c r="BS93" i="8"/>
  <c r="BS94" i="8"/>
  <c r="BS95" i="8"/>
  <c r="BS96" i="8"/>
  <c r="BS97" i="8"/>
  <c r="BS98" i="8"/>
  <c r="BS99" i="8"/>
  <c r="BS100" i="8"/>
  <c r="BS101" i="8"/>
  <c r="BS102" i="8"/>
  <c r="BS103" i="8"/>
  <c r="BS104" i="8"/>
  <c r="BS105" i="8"/>
  <c r="BS106" i="8"/>
  <c r="BS107" i="8"/>
  <c r="BS108" i="8"/>
  <c r="BS109" i="8"/>
  <c r="BS110" i="8"/>
  <c r="BS111" i="8"/>
  <c r="BS112" i="8"/>
  <c r="BS113" i="8"/>
  <c r="BS114" i="8"/>
  <c r="BS115" i="8"/>
  <c r="BS116" i="8"/>
  <c r="BS117" i="8"/>
  <c r="BS118" i="8"/>
  <c r="BS119" i="8"/>
  <c r="BS120" i="8"/>
  <c r="BS121" i="8"/>
  <c r="BS122" i="8"/>
  <c r="BQ20" i="8"/>
  <c r="BQ21" i="8"/>
  <c r="BQ22" i="8"/>
  <c r="BQ23" i="8"/>
  <c r="BQ24" i="8"/>
  <c r="BQ25" i="8"/>
  <c r="BQ26" i="8"/>
  <c r="BQ27" i="8"/>
  <c r="BQ28" i="8"/>
  <c r="BQ29" i="8"/>
  <c r="BQ30" i="8"/>
  <c r="BQ31" i="8"/>
  <c r="BQ32" i="8"/>
  <c r="BQ33" i="8"/>
  <c r="BQ34" i="8"/>
  <c r="BQ35" i="8"/>
  <c r="BQ36" i="8"/>
  <c r="BQ37" i="8"/>
  <c r="BQ38" i="8"/>
  <c r="BQ39" i="8"/>
  <c r="BQ40" i="8"/>
  <c r="BQ41" i="8"/>
  <c r="BQ42" i="8"/>
  <c r="BQ43" i="8"/>
  <c r="BQ44" i="8"/>
  <c r="BQ45" i="8"/>
  <c r="BQ46" i="8"/>
  <c r="BQ47" i="8"/>
  <c r="BQ48" i="8"/>
  <c r="BQ49" i="8"/>
  <c r="BQ50" i="8"/>
  <c r="BQ51" i="8"/>
  <c r="BQ52" i="8"/>
  <c r="BQ53" i="8"/>
  <c r="BQ54" i="8"/>
  <c r="BQ55" i="8"/>
  <c r="BQ56" i="8"/>
  <c r="BQ57" i="8"/>
  <c r="BQ58" i="8"/>
  <c r="BQ59" i="8"/>
  <c r="BQ60" i="8"/>
  <c r="BQ61" i="8"/>
  <c r="BQ62" i="8"/>
  <c r="BQ63" i="8"/>
  <c r="BQ64" i="8"/>
  <c r="BQ65" i="8"/>
  <c r="BQ66" i="8"/>
  <c r="BQ67" i="8"/>
  <c r="BQ68" i="8"/>
  <c r="BQ69" i="8"/>
  <c r="BQ70" i="8"/>
  <c r="BQ71" i="8"/>
  <c r="BQ72" i="8"/>
  <c r="BQ73" i="8"/>
  <c r="BQ74" i="8"/>
  <c r="BQ75" i="8"/>
  <c r="BQ76" i="8"/>
  <c r="BQ77" i="8"/>
  <c r="BQ78" i="8"/>
  <c r="BQ79" i="8"/>
  <c r="BQ80" i="8"/>
  <c r="BQ81" i="8"/>
  <c r="BQ82" i="8"/>
  <c r="BQ83" i="8"/>
  <c r="BQ84" i="8"/>
  <c r="BQ85" i="8"/>
  <c r="BQ86" i="8"/>
  <c r="BQ87" i="8"/>
  <c r="BQ88" i="8"/>
  <c r="BQ89" i="8"/>
  <c r="BQ90" i="8"/>
  <c r="BQ91" i="8"/>
  <c r="BQ92" i="8"/>
  <c r="BQ93" i="8"/>
  <c r="BQ94" i="8"/>
  <c r="BQ95" i="8"/>
  <c r="BQ96" i="8"/>
  <c r="BQ97" i="8"/>
  <c r="BQ98" i="8"/>
  <c r="BQ99" i="8"/>
  <c r="BQ100" i="8"/>
  <c r="BQ101" i="8"/>
  <c r="BQ102" i="8"/>
  <c r="BQ103" i="8"/>
  <c r="BQ104" i="8"/>
  <c r="BQ105" i="8"/>
  <c r="BQ106" i="8"/>
  <c r="BQ107" i="8"/>
  <c r="BQ108" i="8"/>
  <c r="BQ109" i="8"/>
  <c r="BQ110" i="8"/>
  <c r="BQ111" i="8"/>
  <c r="BQ112" i="8"/>
  <c r="BQ113" i="8"/>
  <c r="BQ114" i="8"/>
  <c r="BQ115" i="8"/>
  <c r="BQ116" i="8"/>
  <c r="BQ117" i="8"/>
  <c r="BQ118" i="8"/>
  <c r="BQ119" i="8"/>
  <c r="BQ120" i="8"/>
  <c r="BQ121" i="8"/>
  <c r="BQ122" i="8"/>
  <c r="BQ123" i="8"/>
  <c r="BO20" i="8"/>
  <c r="BO21" i="8"/>
  <c r="BO22" i="8"/>
  <c r="BO23" i="8"/>
  <c r="BO24" i="8"/>
  <c r="BO25" i="8"/>
  <c r="BO26" i="8"/>
  <c r="BO27" i="8"/>
  <c r="BO28" i="8"/>
  <c r="BO29" i="8"/>
  <c r="BO30" i="8"/>
  <c r="BO31" i="8"/>
  <c r="BO32" i="8"/>
  <c r="BO33" i="8"/>
  <c r="BO34" i="8"/>
  <c r="BO35" i="8"/>
  <c r="BO36" i="8"/>
  <c r="BO37" i="8"/>
  <c r="BO38" i="8"/>
  <c r="BO39" i="8"/>
  <c r="BO40" i="8"/>
  <c r="BO41" i="8"/>
  <c r="BO42" i="8"/>
  <c r="BO43" i="8"/>
  <c r="BO44" i="8"/>
  <c r="BO45" i="8"/>
  <c r="BO46" i="8"/>
  <c r="BO47" i="8"/>
  <c r="BO48" i="8"/>
  <c r="BO49" i="8"/>
  <c r="BO50" i="8"/>
  <c r="BO51" i="8"/>
  <c r="BO52" i="8"/>
  <c r="BO53" i="8"/>
  <c r="BO54" i="8"/>
  <c r="BO55" i="8"/>
  <c r="BO56" i="8"/>
  <c r="BO57" i="8"/>
  <c r="BO58" i="8"/>
  <c r="BO59" i="8"/>
  <c r="BO60" i="8"/>
  <c r="BO61" i="8"/>
  <c r="BO62" i="8"/>
  <c r="BO63" i="8"/>
  <c r="BO64" i="8"/>
  <c r="BO65" i="8"/>
  <c r="BO66" i="8"/>
  <c r="BO67" i="8"/>
  <c r="BO68" i="8"/>
  <c r="BO69" i="8"/>
  <c r="BO70" i="8"/>
  <c r="BO71" i="8"/>
  <c r="BO72" i="8"/>
  <c r="BO73" i="8"/>
  <c r="BO74" i="8"/>
  <c r="BO75" i="8"/>
  <c r="BO76" i="8"/>
  <c r="BO77" i="8"/>
  <c r="BO78" i="8"/>
  <c r="BO79" i="8"/>
  <c r="BO80" i="8"/>
  <c r="BO81" i="8"/>
  <c r="BO82" i="8"/>
  <c r="BO83" i="8"/>
  <c r="BO84" i="8"/>
  <c r="BO85" i="8"/>
  <c r="BO86" i="8"/>
  <c r="BO87" i="8"/>
  <c r="BO88" i="8"/>
  <c r="BO89" i="8"/>
  <c r="BO90" i="8"/>
  <c r="BO91" i="8"/>
  <c r="BO92" i="8"/>
  <c r="BO93" i="8"/>
  <c r="BO94" i="8"/>
  <c r="BO95" i="8"/>
  <c r="BO96" i="8"/>
  <c r="BO97" i="8"/>
  <c r="BO98" i="8"/>
  <c r="BO99" i="8"/>
  <c r="BO100" i="8"/>
  <c r="BO101" i="8"/>
  <c r="BO102" i="8"/>
  <c r="BO103" i="8"/>
  <c r="BO104" i="8"/>
  <c r="BO105" i="8"/>
  <c r="BO106" i="8"/>
  <c r="BO107" i="8"/>
  <c r="BO108" i="8"/>
  <c r="BO109" i="8"/>
  <c r="BO110" i="8"/>
  <c r="BO111" i="8"/>
  <c r="BO112" i="8"/>
  <c r="BO113" i="8"/>
  <c r="BO114" i="8"/>
  <c r="BO115" i="8"/>
  <c r="BO116" i="8"/>
  <c r="BO117" i="8"/>
  <c r="BO118" i="8"/>
  <c r="BO119" i="8"/>
  <c r="BO120" i="8"/>
  <c r="BO121" i="8"/>
  <c r="BO122" i="8"/>
  <c r="BO123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BM37" i="8"/>
  <c r="BM38" i="8"/>
  <c r="BM39" i="8"/>
  <c r="BM40" i="8"/>
  <c r="BM41" i="8"/>
  <c r="BM42" i="8"/>
  <c r="BM43" i="8"/>
  <c r="BM44" i="8"/>
  <c r="BM45" i="8"/>
  <c r="BM46" i="8"/>
  <c r="BM47" i="8"/>
  <c r="BM48" i="8"/>
  <c r="BM49" i="8"/>
  <c r="BM50" i="8"/>
  <c r="BM51" i="8"/>
  <c r="BM52" i="8"/>
  <c r="BM53" i="8"/>
  <c r="BM54" i="8"/>
  <c r="BM55" i="8"/>
  <c r="BM56" i="8"/>
  <c r="BM57" i="8"/>
  <c r="BM58" i="8"/>
  <c r="BM59" i="8"/>
  <c r="BM60" i="8"/>
  <c r="BM61" i="8"/>
  <c r="BM62" i="8"/>
  <c r="BM63" i="8"/>
  <c r="BM64" i="8"/>
  <c r="BM65" i="8"/>
  <c r="BM66" i="8"/>
  <c r="BM67" i="8"/>
  <c r="BM68" i="8"/>
  <c r="BM69" i="8"/>
  <c r="BM70" i="8"/>
  <c r="BM71" i="8"/>
  <c r="BM72" i="8"/>
  <c r="BM73" i="8"/>
  <c r="BM74" i="8"/>
  <c r="BM75" i="8"/>
  <c r="BM76" i="8"/>
  <c r="BM77" i="8"/>
  <c r="BM78" i="8"/>
  <c r="BM79" i="8"/>
  <c r="BM80" i="8"/>
  <c r="BM81" i="8"/>
  <c r="BM82" i="8"/>
  <c r="BM83" i="8"/>
  <c r="BM84" i="8"/>
  <c r="BM85" i="8"/>
  <c r="BM86" i="8"/>
  <c r="BM87" i="8"/>
  <c r="BM88" i="8"/>
  <c r="BM89" i="8"/>
  <c r="BM90" i="8"/>
  <c r="BM91" i="8"/>
  <c r="BM92" i="8"/>
  <c r="BM93" i="8"/>
  <c r="BM94" i="8"/>
  <c r="BM95" i="8"/>
  <c r="BM96" i="8"/>
  <c r="BM97" i="8"/>
  <c r="BM98" i="8"/>
  <c r="BM99" i="8"/>
  <c r="BM100" i="8"/>
  <c r="BM101" i="8"/>
  <c r="BM102" i="8"/>
  <c r="BM103" i="8"/>
  <c r="BM104" i="8"/>
  <c r="BM105" i="8"/>
  <c r="BM106" i="8"/>
  <c r="BM107" i="8"/>
  <c r="BM108" i="8"/>
  <c r="BM109" i="8"/>
  <c r="BM110" i="8"/>
  <c r="BM111" i="8"/>
  <c r="BM112" i="8"/>
  <c r="BM113" i="8"/>
  <c r="BM114" i="8"/>
  <c r="BM115" i="8"/>
  <c r="BM116" i="8"/>
  <c r="BM117" i="8"/>
  <c r="BM118" i="8"/>
  <c r="BM119" i="8"/>
  <c r="BM120" i="8"/>
  <c r="BM121" i="8"/>
  <c r="BM122" i="8"/>
  <c r="BM123" i="8"/>
  <c r="BK20" i="8"/>
  <c r="BK21" i="8"/>
  <c r="BK22" i="8"/>
  <c r="BK23" i="8"/>
  <c r="BK24" i="8"/>
  <c r="BK25" i="8"/>
  <c r="BK26" i="8"/>
  <c r="BK27" i="8"/>
  <c r="BK28" i="8"/>
  <c r="BK29" i="8"/>
  <c r="BK30" i="8"/>
  <c r="BK31" i="8"/>
  <c r="BK32" i="8"/>
  <c r="BK33" i="8"/>
  <c r="BK34" i="8"/>
  <c r="BK35" i="8"/>
  <c r="BK36" i="8"/>
  <c r="BK37" i="8"/>
  <c r="BK38" i="8"/>
  <c r="BK39" i="8"/>
  <c r="BK40" i="8"/>
  <c r="BK41" i="8"/>
  <c r="BK42" i="8"/>
  <c r="BK43" i="8"/>
  <c r="BK44" i="8"/>
  <c r="BK45" i="8"/>
  <c r="BK46" i="8"/>
  <c r="BK47" i="8"/>
  <c r="BK48" i="8"/>
  <c r="BK49" i="8"/>
  <c r="BK50" i="8"/>
  <c r="BK51" i="8"/>
  <c r="BK52" i="8"/>
  <c r="BK53" i="8"/>
  <c r="BK54" i="8"/>
  <c r="BK55" i="8"/>
  <c r="BK56" i="8"/>
  <c r="BK57" i="8"/>
  <c r="BK58" i="8"/>
  <c r="BK59" i="8"/>
  <c r="BK60" i="8"/>
  <c r="BK61" i="8"/>
  <c r="BK62" i="8"/>
  <c r="BK63" i="8"/>
  <c r="BK64" i="8"/>
  <c r="BK65" i="8"/>
  <c r="BK66" i="8"/>
  <c r="BK67" i="8"/>
  <c r="BK68" i="8"/>
  <c r="BK69" i="8"/>
  <c r="BK70" i="8"/>
  <c r="BK71" i="8"/>
  <c r="BK72" i="8"/>
  <c r="BK73" i="8"/>
  <c r="BK74" i="8"/>
  <c r="BK75" i="8"/>
  <c r="BK76" i="8"/>
  <c r="BK77" i="8"/>
  <c r="BK78" i="8"/>
  <c r="BK79" i="8"/>
  <c r="BK80" i="8"/>
  <c r="BK81" i="8"/>
  <c r="BK82" i="8"/>
  <c r="BK83" i="8"/>
  <c r="BK84" i="8"/>
  <c r="BK85" i="8"/>
  <c r="BK86" i="8"/>
  <c r="BK87" i="8"/>
  <c r="BK88" i="8"/>
  <c r="BK89" i="8"/>
  <c r="BK90" i="8"/>
  <c r="BK91" i="8"/>
  <c r="BK92" i="8"/>
  <c r="BK93" i="8"/>
  <c r="BK94" i="8"/>
  <c r="BK95" i="8"/>
  <c r="BK96" i="8"/>
  <c r="BK97" i="8"/>
  <c r="BK98" i="8"/>
  <c r="BK99" i="8"/>
  <c r="BK100" i="8"/>
  <c r="BK101" i="8"/>
  <c r="BK102" i="8"/>
  <c r="BK103" i="8"/>
  <c r="BK104" i="8"/>
  <c r="BK105" i="8"/>
  <c r="BK106" i="8"/>
  <c r="BK107" i="8"/>
  <c r="BK108" i="8"/>
  <c r="BK109" i="8"/>
  <c r="BK110" i="8"/>
  <c r="BK111" i="8"/>
  <c r="BK112" i="8"/>
  <c r="BK113" i="8"/>
  <c r="BK114" i="8"/>
  <c r="BK115" i="8"/>
  <c r="BK116" i="8"/>
  <c r="BK117" i="8"/>
  <c r="BK118" i="8"/>
  <c r="BK119" i="8"/>
  <c r="BK120" i="8"/>
  <c r="BK121" i="8"/>
  <c r="BK122" i="8"/>
  <c r="BK123" i="8"/>
  <c r="BI20" i="8"/>
  <c r="BI21" i="8"/>
  <c r="BI22" i="8"/>
  <c r="BI23" i="8"/>
  <c r="BI24" i="8"/>
  <c r="BI25" i="8"/>
  <c r="BI26" i="8"/>
  <c r="BI27" i="8"/>
  <c r="BI28" i="8"/>
  <c r="BI29" i="8"/>
  <c r="BI30" i="8"/>
  <c r="BI31" i="8"/>
  <c r="BI32" i="8"/>
  <c r="BI33" i="8"/>
  <c r="BI34" i="8"/>
  <c r="BI35" i="8"/>
  <c r="BI36" i="8"/>
  <c r="BI37" i="8"/>
  <c r="BI38" i="8"/>
  <c r="BI39" i="8"/>
  <c r="BI40" i="8"/>
  <c r="BI41" i="8"/>
  <c r="BI42" i="8"/>
  <c r="BI43" i="8"/>
  <c r="BI44" i="8"/>
  <c r="BI45" i="8"/>
  <c r="BI46" i="8"/>
  <c r="BI47" i="8"/>
  <c r="BI48" i="8"/>
  <c r="BI49" i="8"/>
  <c r="BI50" i="8"/>
  <c r="BI51" i="8"/>
  <c r="BI52" i="8"/>
  <c r="BI53" i="8"/>
  <c r="BI54" i="8"/>
  <c r="BI55" i="8"/>
  <c r="BI56" i="8"/>
  <c r="BI57" i="8"/>
  <c r="BI58" i="8"/>
  <c r="BI59" i="8"/>
  <c r="BI60" i="8"/>
  <c r="BI61" i="8"/>
  <c r="BI62" i="8"/>
  <c r="BI63" i="8"/>
  <c r="BI64" i="8"/>
  <c r="BI65" i="8"/>
  <c r="BI66" i="8"/>
  <c r="BI67" i="8"/>
  <c r="BI68" i="8"/>
  <c r="BI69" i="8"/>
  <c r="BI70" i="8"/>
  <c r="BI71" i="8"/>
  <c r="BI72" i="8"/>
  <c r="BI73" i="8"/>
  <c r="BI74" i="8"/>
  <c r="BI75" i="8"/>
  <c r="BI76" i="8"/>
  <c r="BI77" i="8"/>
  <c r="BI78" i="8"/>
  <c r="BI79" i="8"/>
  <c r="BI80" i="8"/>
  <c r="BI81" i="8"/>
  <c r="BI82" i="8"/>
  <c r="BI83" i="8"/>
  <c r="BI84" i="8"/>
  <c r="BI85" i="8"/>
  <c r="BI86" i="8"/>
  <c r="BI87" i="8"/>
  <c r="BI88" i="8"/>
  <c r="BI89" i="8"/>
  <c r="BI90" i="8"/>
  <c r="BI91" i="8"/>
  <c r="BI92" i="8"/>
  <c r="BI93" i="8"/>
  <c r="BI94" i="8"/>
  <c r="BI95" i="8"/>
  <c r="BI96" i="8"/>
  <c r="BI97" i="8"/>
  <c r="BJ97" i="8" s="1"/>
  <c r="BI98" i="8"/>
  <c r="BI99" i="8"/>
  <c r="BJ99" i="8" s="1"/>
  <c r="BI100" i="8"/>
  <c r="BI101" i="8"/>
  <c r="BJ101" i="8" s="1"/>
  <c r="BI102" i="8"/>
  <c r="BI103" i="8"/>
  <c r="BJ103" i="8" s="1"/>
  <c r="BI104" i="8"/>
  <c r="BI105" i="8"/>
  <c r="BJ105" i="8" s="1"/>
  <c r="BI106" i="8"/>
  <c r="BI107" i="8"/>
  <c r="BJ107" i="8" s="1"/>
  <c r="BI108" i="8"/>
  <c r="BI109" i="8"/>
  <c r="BJ109" i="8" s="1"/>
  <c r="BI110" i="8"/>
  <c r="BI111" i="8"/>
  <c r="BJ111" i="8" s="1"/>
  <c r="BI112" i="8"/>
  <c r="BI113" i="8"/>
  <c r="BJ113" i="8" s="1"/>
  <c r="BI114" i="8"/>
  <c r="BI115" i="8"/>
  <c r="BJ115" i="8" s="1"/>
  <c r="BI116" i="8"/>
  <c r="BI117" i="8"/>
  <c r="BJ117" i="8" s="1"/>
  <c r="BI118" i="8"/>
  <c r="BI119" i="8"/>
  <c r="BJ119" i="8" s="1"/>
  <c r="BI120" i="8"/>
  <c r="BI121" i="8"/>
  <c r="BJ121" i="8" s="1"/>
  <c r="BI122" i="8"/>
  <c r="BI123" i="8"/>
  <c r="BJ123" i="8" s="1"/>
  <c r="BG20" i="8"/>
  <c r="BG21" i="8"/>
  <c r="BH21" i="8" s="1"/>
  <c r="BG22" i="8"/>
  <c r="BG23" i="8"/>
  <c r="BH23" i="8" s="1"/>
  <c r="BG24" i="8"/>
  <c r="BG25" i="8"/>
  <c r="BH25" i="8" s="1"/>
  <c r="BG26" i="8"/>
  <c r="BG27" i="8"/>
  <c r="BH27" i="8" s="1"/>
  <c r="BG28" i="8"/>
  <c r="BG29" i="8"/>
  <c r="BH29" i="8" s="1"/>
  <c r="BG30" i="8"/>
  <c r="BG31" i="8"/>
  <c r="BH31" i="8" s="1"/>
  <c r="BG32" i="8"/>
  <c r="BG33" i="8"/>
  <c r="BH33" i="8" s="1"/>
  <c r="BG34" i="8"/>
  <c r="BG35" i="8"/>
  <c r="BH35" i="8" s="1"/>
  <c r="BG36" i="8"/>
  <c r="BG37" i="8"/>
  <c r="BH37" i="8" s="1"/>
  <c r="BG38" i="8"/>
  <c r="BG39" i="8"/>
  <c r="BH39" i="8" s="1"/>
  <c r="BG40" i="8"/>
  <c r="BG41" i="8"/>
  <c r="BH41" i="8" s="1"/>
  <c r="BG42" i="8"/>
  <c r="BG43" i="8"/>
  <c r="BH43" i="8" s="1"/>
  <c r="BG44" i="8"/>
  <c r="BG45" i="8"/>
  <c r="BH45" i="8" s="1"/>
  <c r="BG46" i="8"/>
  <c r="BG47" i="8"/>
  <c r="BH47" i="8" s="1"/>
  <c r="BG48" i="8"/>
  <c r="BG49" i="8"/>
  <c r="BH49" i="8" s="1"/>
  <c r="BG50" i="8"/>
  <c r="BG51" i="8"/>
  <c r="BH51" i="8" s="1"/>
  <c r="BG52" i="8"/>
  <c r="BG53" i="8"/>
  <c r="BH53" i="8" s="1"/>
  <c r="BG54" i="8"/>
  <c r="BG55" i="8"/>
  <c r="BH55" i="8" s="1"/>
  <c r="BG56" i="8"/>
  <c r="BG57" i="8"/>
  <c r="BH57" i="8" s="1"/>
  <c r="BG58" i="8"/>
  <c r="BG59" i="8"/>
  <c r="BH59" i="8" s="1"/>
  <c r="BG60" i="8"/>
  <c r="BG61" i="8"/>
  <c r="BH61" i="8" s="1"/>
  <c r="BG62" i="8"/>
  <c r="BG63" i="8"/>
  <c r="BH63" i="8" s="1"/>
  <c r="BG64" i="8"/>
  <c r="BG65" i="8"/>
  <c r="BH65" i="8" s="1"/>
  <c r="BG66" i="8"/>
  <c r="BG67" i="8"/>
  <c r="BH67" i="8" s="1"/>
  <c r="BG68" i="8"/>
  <c r="BG69" i="8"/>
  <c r="BH69" i="8" s="1"/>
  <c r="BG70" i="8"/>
  <c r="BG71" i="8"/>
  <c r="BH71" i="8" s="1"/>
  <c r="BG72" i="8"/>
  <c r="BG73" i="8"/>
  <c r="BH73" i="8" s="1"/>
  <c r="BG74" i="8"/>
  <c r="BG75" i="8"/>
  <c r="BH75" i="8" s="1"/>
  <c r="BG76" i="8"/>
  <c r="BG77" i="8"/>
  <c r="BH77" i="8" s="1"/>
  <c r="BG78" i="8"/>
  <c r="BG79" i="8"/>
  <c r="BH79" i="8" s="1"/>
  <c r="BG80" i="8"/>
  <c r="BG81" i="8"/>
  <c r="BH81" i="8" s="1"/>
  <c r="BG82" i="8"/>
  <c r="BG83" i="8"/>
  <c r="BH83" i="8" s="1"/>
  <c r="BG84" i="8"/>
  <c r="BG85" i="8"/>
  <c r="BH85" i="8" s="1"/>
  <c r="BG86" i="8"/>
  <c r="BG87" i="8"/>
  <c r="BH87" i="8" s="1"/>
  <c r="BG88" i="8"/>
  <c r="BG89" i="8"/>
  <c r="BH89" i="8" s="1"/>
  <c r="BG90" i="8"/>
  <c r="BG91" i="8"/>
  <c r="BH91" i="8" s="1"/>
  <c r="BG92" i="8"/>
  <c r="BG93" i="8"/>
  <c r="BH93" i="8" s="1"/>
  <c r="BG94" i="8"/>
  <c r="BG95" i="8"/>
  <c r="BH95" i="8" s="1"/>
  <c r="BG96" i="8"/>
  <c r="BG97" i="8"/>
  <c r="BH97" i="8" s="1"/>
  <c r="BG98" i="8"/>
  <c r="BG99" i="8"/>
  <c r="BH99" i="8" s="1"/>
  <c r="BG100" i="8"/>
  <c r="BG101" i="8"/>
  <c r="BH101" i="8" s="1"/>
  <c r="BG102" i="8"/>
  <c r="BG103" i="8"/>
  <c r="BH103" i="8" s="1"/>
  <c r="BG104" i="8"/>
  <c r="BG105" i="8"/>
  <c r="BH105" i="8" s="1"/>
  <c r="BG106" i="8"/>
  <c r="BG107" i="8"/>
  <c r="BH107" i="8" s="1"/>
  <c r="BG108" i="8"/>
  <c r="BG109" i="8"/>
  <c r="BH109" i="8" s="1"/>
  <c r="BG110" i="8"/>
  <c r="BG111" i="8"/>
  <c r="BH111" i="8" s="1"/>
  <c r="BG112" i="8"/>
  <c r="BG113" i="8"/>
  <c r="BH113" i="8" s="1"/>
  <c r="BG114" i="8"/>
  <c r="BG115" i="8"/>
  <c r="BH115" i="8" s="1"/>
  <c r="BG116" i="8"/>
  <c r="BG117" i="8"/>
  <c r="BH117" i="8" s="1"/>
  <c r="BG118" i="8"/>
  <c r="BG119" i="8"/>
  <c r="BH119" i="8" s="1"/>
  <c r="BG120" i="8"/>
  <c r="BG121" i="8"/>
  <c r="BH121" i="8" s="1"/>
  <c r="BG122" i="8"/>
  <c r="BG123" i="8"/>
  <c r="BH123" i="8" s="1"/>
  <c r="BE20" i="8"/>
  <c r="BE21" i="8"/>
  <c r="BF21" i="8" s="1"/>
  <c r="BE22" i="8"/>
  <c r="BE23" i="8"/>
  <c r="BF23" i="8" s="1"/>
  <c r="BE24" i="8"/>
  <c r="BE25" i="8"/>
  <c r="BF25" i="8" s="1"/>
  <c r="BE26" i="8"/>
  <c r="BE27" i="8"/>
  <c r="BF27" i="8" s="1"/>
  <c r="BE28" i="8"/>
  <c r="BE29" i="8"/>
  <c r="BF29" i="8" s="1"/>
  <c r="BE30" i="8"/>
  <c r="BE31" i="8"/>
  <c r="BF31" i="8" s="1"/>
  <c r="BE32" i="8"/>
  <c r="BE33" i="8"/>
  <c r="BF33" i="8" s="1"/>
  <c r="BE34" i="8"/>
  <c r="BE35" i="8"/>
  <c r="BF35" i="8" s="1"/>
  <c r="BE36" i="8"/>
  <c r="BE37" i="8"/>
  <c r="BF37" i="8" s="1"/>
  <c r="BE38" i="8"/>
  <c r="BE39" i="8"/>
  <c r="BF39" i="8" s="1"/>
  <c r="BE40" i="8"/>
  <c r="BE41" i="8"/>
  <c r="BF41" i="8" s="1"/>
  <c r="BE42" i="8"/>
  <c r="BE43" i="8"/>
  <c r="BF43" i="8" s="1"/>
  <c r="BE44" i="8"/>
  <c r="BE45" i="8"/>
  <c r="BF45" i="8" s="1"/>
  <c r="BE46" i="8"/>
  <c r="BE47" i="8"/>
  <c r="BF47" i="8" s="1"/>
  <c r="BE48" i="8"/>
  <c r="BE49" i="8"/>
  <c r="BF49" i="8" s="1"/>
  <c r="BE50" i="8"/>
  <c r="BE51" i="8"/>
  <c r="BF51" i="8" s="1"/>
  <c r="BE52" i="8"/>
  <c r="BE53" i="8"/>
  <c r="BF53" i="8" s="1"/>
  <c r="BE54" i="8"/>
  <c r="BE55" i="8"/>
  <c r="BF55" i="8" s="1"/>
  <c r="BE56" i="8"/>
  <c r="BE57" i="8"/>
  <c r="BF57" i="8" s="1"/>
  <c r="BE58" i="8"/>
  <c r="BE59" i="8"/>
  <c r="BF59" i="8" s="1"/>
  <c r="BE60" i="8"/>
  <c r="BE61" i="8"/>
  <c r="BF61" i="8" s="1"/>
  <c r="BE62" i="8"/>
  <c r="BE63" i="8"/>
  <c r="BF63" i="8" s="1"/>
  <c r="BE64" i="8"/>
  <c r="BE65" i="8"/>
  <c r="BF65" i="8" s="1"/>
  <c r="BE66" i="8"/>
  <c r="BE67" i="8"/>
  <c r="BF67" i="8" s="1"/>
  <c r="BE68" i="8"/>
  <c r="BE69" i="8"/>
  <c r="BF69" i="8" s="1"/>
  <c r="BE70" i="8"/>
  <c r="BE71" i="8"/>
  <c r="BF71" i="8" s="1"/>
  <c r="BE72" i="8"/>
  <c r="BE73" i="8"/>
  <c r="BF73" i="8" s="1"/>
  <c r="BE74" i="8"/>
  <c r="BE75" i="8"/>
  <c r="BF75" i="8" s="1"/>
  <c r="BE76" i="8"/>
  <c r="BE77" i="8"/>
  <c r="BF77" i="8" s="1"/>
  <c r="BE78" i="8"/>
  <c r="BE79" i="8"/>
  <c r="BF79" i="8" s="1"/>
  <c r="BE80" i="8"/>
  <c r="BE81" i="8"/>
  <c r="BF81" i="8" s="1"/>
  <c r="BE82" i="8"/>
  <c r="BE83" i="8"/>
  <c r="BF83" i="8" s="1"/>
  <c r="BE84" i="8"/>
  <c r="BE85" i="8"/>
  <c r="BF85" i="8" s="1"/>
  <c r="BE86" i="8"/>
  <c r="BE87" i="8"/>
  <c r="BF87" i="8" s="1"/>
  <c r="BE88" i="8"/>
  <c r="BE89" i="8"/>
  <c r="BF89" i="8" s="1"/>
  <c r="BE90" i="8"/>
  <c r="BE91" i="8"/>
  <c r="BF91" i="8" s="1"/>
  <c r="BE92" i="8"/>
  <c r="BE93" i="8"/>
  <c r="BF93" i="8" s="1"/>
  <c r="BE94" i="8"/>
  <c r="BE95" i="8"/>
  <c r="BF95" i="8" s="1"/>
  <c r="BE96" i="8"/>
  <c r="BE97" i="8"/>
  <c r="BF97" i="8" s="1"/>
  <c r="BE98" i="8"/>
  <c r="BE99" i="8"/>
  <c r="BF99" i="8" s="1"/>
  <c r="BE100" i="8"/>
  <c r="BE101" i="8"/>
  <c r="BF101" i="8" s="1"/>
  <c r="BE102" i="8"/>
  <c r="BE103" i="8"/>
  <c r="BF103" i="8" s="1"/>
  <c r="BE104" i="8"/>
  <c r="BE105" i="8"/>
  <c r="BF105" i="8" s="1"/>
  <c r="BE106" i="8"/>
  <c r="BE107" i="8"/>
  <c r="BF107" i="8" s="1"/>
  <c r="BE108" i="8"/>
  <c r="BE109" i="8"/>
  <c r="BF109" i="8" s="1"/>
  <c r="BE110" i="8"/>
  <c r="BE111" i="8"/>
  <c r="BF111" i="8" s="1"/>
  <c r="BE112" i="8"/>
  <c r="BE113" i="8"/>
  <c r="BF113" i="8" s="1"/>
  <c r="BE114" i="8"/>
  <c r="BE115" i="8"/>
  <c r="BF115" i="8" s="1"/>
  <c r="BE116" i="8"/>
  <c r="BE117" i="8"/>
  <c r="BF117" i="8" s="1"/>
  <c r="BE118" i="8"/>
  <c r="BE119" i="8"/>
  <c r="BF119" i="8" s="1"/>
  <c r="BE120" i="8"/>
  <c r="BE121" i="8"/>
  <c r="BF121" i="8" s="1"/>
  <c r="BE122" i="8"/>
  <c r="BE123" i="8"/>
  <c r="BF123" i="8" s="1"/>
  <c r="BC20" i="8"/>
  <c r="BC21" i="8"/>
  <c r="BD21" i="8" s="1"/>
  <c r="BC22" i="8"/>
  <c r="BC23" i="8"/>
  <c r="BD23" i="8" s="1"/>
  <c r="BC24" i="8"/>
  <c r="BC25" i="8"/>
  <c r="BD25" i="8" s="1"/>
  <c r="BC26" i="8"/>
  <c r="BC27" i="8"/>
  <c r="BD27" i="8" s="1"/>
  <c r="BC28" i="8"/>
  <c r="BC29" i="8"/>
  <c r="BD29" i="8" s="1"/>
  <c r="BC30" i="8"/>
  <c r="BC31" i="8"/>
  <c r="BD31" i="8" s="1"/>
  <c r="BC32" i="8"/>
  <c r="BC33" i="8"/>
  <c r="BD33" i="8" s="1"/>
  <c r="BC34" i="8"/>
  <c r="BC35" i="8"/>
  <c r="BD35" i="8" s="1"/>
  <c r="BC36" i="8"/>
  <c r="BC37" i="8"/>
  <c r="BD37" i="8" s="1"/>
  <c r="BC38" i="8"/>
  <c r="BC39" i="8"/>
  <c r="BD39" i="8" s="1"/>
  <c r="BC40" i="8"/>
  <c r="BC41" i="8"/>
  <c r="BD41" i="8" s="1"/>
  <c r="BC42" i="8"/>
  <c r="BC43" i="8"/>
  <c r="BD43" i="8" s="1"/>
  <c r="BC44" i="8"/>
  <c r="BC45" i="8"/>
  <c r="BD45" i="8" s="1"/>
  <c r="BC46" i="8"/>
  <c r="BC47" i="8"/>
  <c r="BD47" i="8" s="1"/>
  <c r="BC48" i="8"/>
  <c r="BC49" i="8"/>
  <c r="BD49" i="8" s="1"/>
  <c r="BC50" i="8"/>
  <c r="BC51" i="8"/>
  <c r="BD51" i="8" s="1"/>
  <c r="BC52" i="8"/>
  <c r="BC53" i="8"/>
  <c r="BD53" i="8" s="1"/>
  <c r="BC54" i="8"/>
  <c r="BC55" i="8"/>
  <c r="BD55" i="8" s="1"/>
  <c r="BC56" i="8"/>
  <c r="BC57" i="8"/>
  <c r="BD57" i="8" s="1"/>
  <c r="BC58" i="8"/>
  <c r="BC59" i="8"/>
  <c r="BD59" i="8" s="1"/>
  <c r="BC60" i="8"/>
  <c r="BC61" i="8"/>
  <c r="BD61" i="8" s="1"/>
  <c r="BC62" i="8"/>
  <c r="BC63" i="8"/>
  <c r="BD63" i="8" s="1"/>
  <c r="BC64" i="8"/>
  <c r="BC65" i="8"/>
  <c r="BD65" i="8" s="1"/>
  <c r="BC66" i="8"/>
  <c r="BC67" i="8"/>
  <c r="BD67" i="8" s="1"/>
  <c r="BC68" i="8"/>
  <c r="BC69" i="8"/>
  <c r="BD69" i="8" s="1"/>
  <c r="BC70" i="8"/>
  <c r="BC71" i="8"/>
  <c r="BD71" i="8" s="1"/>
  <c r="BC72" i="8"/>
  <c r="BC73" i="8"/>
  <c r="BD73" i="8" s="1"/>
  <c r="BC74" i="8"/>
  <c r="BC75" i="8"/>
  <c r="BD75" i="8" s="1"/>
  <c r="BC76" i="8"/>
  <c r="BC77" i="8"/>
  <c r="BD77" i="8" s="1"/>
  <c r="BC78" i="8"/>
  <c r="BC79" i="8"/>
  <c r="BD79" i="8" s="1"/>
  <c r="BC80" i="8"/>
  <c r="BC81" i="8"/>
  <c r="BD81" i="8" s="1"/>
  <c r="BC82" i="8"/>
  <c r="BC83" i="8"/>
  <c r="BD83" i="8" s="1"/>
  <c r="BC84" i="8"/>
  <c r="BC85" i="8"/>
  <c r="BD85" i="8" s="1"/>
  <c r="BC86" i="8"/>
  <c r="BC87" i="8"/>
  <c r="BD87" i="8" s="1"/>
  <c r="BC88" i="8"/>
  <c r="BC89" i="8"/>
  <c r="BD89" i="8" s="1"/>
  <c r="BC90" i="8"/>
  <c r="BC91" i="8"/>
  <c r="BD91" i="8" s="1"/>
  <c r="BC92" i="8"/>
  <c r="BC93" i="8"/>
  <c r="BD93" i="8" s="1"/>
  <c r="BC94" i="8"/>
  <c r="BC95" i="8"/>
  <c r="BD95" i="8" s="1"/>
  <c r="BC96" i="8"/>
  <c r="BC97" i="8"/>
  <c r="BD97" i="8" s="1"/>
  <c r="BC98" i="8"/>
  <c r="BC99" i="8"/>
  <c r="BD99" i="8" s="1"/>
  <c r="BC100" i="8"/>
  <c r="BC101" i="8"/>
  <c r="BD101" i="8" s="1"/>
  <c r="BC102" i="8"/>
  <c r="BC103" i="8"/>
  <c r="BD103" i="8" s="1"/>
  <c r="BC104" i="8"/>
  <c r="BC105" i="8"/>
  <c r="BD105" i="8" s="1"/>
  <c r="BC106" i="8"/>
  <c r="BC107" i="8"/>
  <c r="BD107" i="8" s="1"/>
  <c r="BC108" i="8"/>
  <c r="BC109" i="8"/>
  <c r="BD109" i="8" s="1"/>
  <c r="BC110" i="8"/>
  <c r="BC111" i="8"/>
  <c r="BD111" i="8" s="1"/>
  <c r="BC112" i="8"/>
  <c r="BC113" i="8"/>
  <c r="BD113" i="8" s="1"/>
  <c r="BC114" i="8"/>
  <c r="BC115" i="8"/>
  <c r="BD115" i="8" s="1"/>
  <c r="BC116" i="8"/>
  <c r="BC117" i="8"/>
  <c r="BD117" i="8" s="1"/>
  <c r="BC118" i="8"/>
  <c r="BC119" i="8"/>
  <c r="BD119" i="8" s="1"/>
  <c r="BC120" i="8"/>
  <c r="BC121" i="8"/>
  <c r="BD121" i="8" s="1"/>
  <c r="BC122" i="8"/>
  <c r="BC123" i="8"/>
  <c r="BD123" i="8" s="1"/>
  <c r="BA20" i="8"/>
  <c r="BA21" i="8"/>
  <c r="BB21" i="8" s="1"/>
  <c r="BA22" i="8"/>
  <c r="BA23" i="8"/>
  <c r="BB23" i="8" s="1"/>
  <c r="BA24" i="8"/>
  <c r="BA25" i="8"/>
  <c r="BB25" i="8" s="1"/>
  <c r="BA26" i="8"/>
  <c r="BA27" i="8"/>
  <c r="BB27" i="8" s="1"/>
  <c r="BA28" i="8"/>
  <c r="BA29" i="8"/>
  <c r="BB29" i="8" s="1"/>
  <c r="BA30" i="8"/>
  <c r="BA31" i="8"/>
  <c r="BB31" i="8" s="1"/>
  <c r="BA32" i="8"/>
  <c r="BA33" i="8"/>
  <c r="BB33" i="8" s="1"/>
  <c r="BA34" i="8"/>
  <c r="BA35" i="8"/>
  <c r="BB35" i="8" s="1"/>
  <c r="BA36" i="8"/>
  <c r="BA37" i="8"/>
  <c r="BB37" i="8" s="1"/>
  <c r="BA38" i="8"/>
  <c r="BA39" i="8"/>
  <c r="BB39" i="8" s="1"/>
  <c r="BA40" i="8"/>
  <c r="BA41" i="8"/>
  <c r="BB41" i="8" s="1"/>
  <c r="BA42" i="8"/>
  <c r="BA43" i="8"/>
  <c r="BB43" i="8" s="1"/>
  <c r="BA44" i="8"/>
  <c r="BA45" i="8"/>
  <c r="BB45" i="8" s="1"/>
  <c r="BA46" i="8"/>
  <c r="BA47" i="8"/>
  <c r="BB47" i="8" s="1"/>
  <c r="BA48" i="8"/>
  <c r="BA49" i="8"/>
  <c r="BB49" i="8" s="1"/>
  <c r="BA50" i="8"/>
  <c r="BA51" i="8"/>
  <c r="BB51" i="8" s="1"/>
  <c r="BA52" i="8"/>
  <c r="BA53" i="8"/>
  <c r="BB53" i="8" s="1"/>
  <c r="BA54" i="8"/>
  <c r="BA55" i="8"/>
  <c r="BB55" i="8" s="1"/>
  <c r="BA56" i="8"/>
  <c r="BA57" i="8"/>
  <c r="BB57" i="8" s="1"/>
  <c r="BA58" i="8"/>
  <c r="BA59" i="8"/>
  <c r="BB59" i="8" s="1"/>
  <c r="BA60" i="8"/>
  <c r="BA61" i="8"/>
  <c r="BB61" i="8" s="1"/>
  <c r="BA62" i="8"/>
  <c r="BA63" i="8"/>
  <c r="BB63" i="8" s="1"/>
  <c r="BA64" i="8"/>
  <c r="BA65" i="8"/>
  <c r="BB65" i="8" s="1"/>
  <c r="BA66" i="8"/>
  <c r="BA67" i="8"/>
  <c r="BB67" i="8" s="1"/>
  <c r="BA68" i="8"/>
  <c r="BA69" i="8"/>
  <c r="BB69" i="8" s="1"/>
  <c r="BA70" i="8"/>
  <c r="BA71" i="8"/>
  <c r="BB71" i="8" s="1"/>
  <c r="BA72" i="8"/>
  <c r="BA73" i="8"/>
  <c r="BB73" i="8" s="1"/>
  <c r="BA74" i="8"/>
  <c r="BA75" i="8"/>
  <c r="BB75" i="8" s="1"/>
  <c r="BA76" i="8"/>
  <c r="BA77" i="8"/>
  <c r="BB77" i="8" s="1"/>
  <c r="BA78" i="8"/>
  <c r="BA79" i="8"/>
  <c r="BB79" i="8" s="1"/>
  <c r="BA80" i="8"/>
  <c r="BA81" i="8"/>
  <c r="BB81" i="8" s="1"/>
  <c r="BA82" i="8"/>
  <c r="BA83" i="8"/>
  <c r="BB83" i="8" s="1"/>
  <c r="BA84" i="8"/>
  <c r="BA85" i="8"/>
  <c r="BB85" i="8" s="1"/>
  <c r="BA86" i="8"/>
  <c r="BA87" i="8"/>
  <c r="BB87" i="8" s="1"/>
  <c r="BA88" i="8"/>
  <c r="BA89" i="8"/>
  <c r="BB89" i="8" s="1"/>
  <c r="BA90" i="8"/>
  <c r="BA91" i="8"/>
  <c r="BB91" i="8" s="1"/>
  <c r="BA92" i="8"/>
  <c r="BA93" i="8"/>
  <c r="BB93" i="8" s="1"/>
  <c r="BA94" i="8"/>
  <c r="BA95" i="8"/>
  <c r="BB95" i="8" s="1"/>
  <c r="BA96" i="8"/>
  <c r="BA97" i="8"/>
  <c r="BB97" i="8" s="1"/>
  <c r="BA98" i="8"/>
  <c r="BA99" i="8"/>
  <c r="BB99" i="8" s="1"/>
  <c r="BA100" i="8"/>
  <c r="BA101" i="8"/>
  <c r="BB101" i="8" s="1"/>
  <c r="BA102" i="8"/>
  <c r="BA103" i="8"/>
  <c r="BB103" i="8" s="1"/>
  <c r="BA104" i="8"/>
  <c r="BA105" i="8"/>
  <c r="BB105" i="8" s="1"/>
  <c r="BA106" i="8"/>
  <c r="BA107" i="8"/>
  <c r="BB107" i="8" s="1"/>
  <c r="BA108" i="8"/>
  <c r="BA109" i="8"/>
  <c r="BB109" i="8" s="1"/>
  <c r="BA110" i="8"/>
  <c r="BA111" i="8"/>
  <c r="BB111" i="8" s="1"/>
  <c r="BA112" i="8"/>
  <c r="BA113" i="8"/>
  <c r="BB113" i="8" s="1"/>
  <c r="BA114" i="8"/>
  <c r="BA115" i="8"/>
  <c r="BB115" i="8" s="1"/>
  <c r="BA116" i="8"/>
  <c r="BA117" i="8"/>
  <c r="BB117" i="8" s="1"/>
  <c r="BA118" i="8"/>
  <c r="BA119" i="8"/>
  <c r="BB119" i="8" s="1"/>
  <c r="BA120" i="8"/>
  <c r="BA121" i="8"/>
  <c r="BB121" i="8" s="1"/>
  <c r="BA122" i="8"/>
  <c r="BA123" i="8"/>
  <c r="BB123" i="8" s="1"/>
  <c r="AY20" i="8"/>
  <c r="AY21" i="8"/>
  <c r="AZ21" i="8" s="1"/>
  <c r="AY22" i="8"/>
  <c r="AY23" i="8"/>
  <c r="AZ23" i="8" s="1"/>
  <c r="AY24" i="8"/>
  <c r="AY25" i="8"/>
  <c r="AZ25" i="8" s="1"/>
  <c r="AY26" i="8"/>
  <c r="AY27" i="8"/>
  <c r="AZ27" i="8" s="1"/>
  <c r="AY28" i="8"/>
  <c r="AY29" i="8"/>
  <c r="AZ29" i="8" s="1"/>
  <c r="AY30" i="8"/>
  <c r="AY31" i="8"/>
  <c r="AZ31" i="8" s="1"/>
  <c r="AY32" i="8"/>
  <c r="AY33" i="8"/>
  <c r="AZ33" i="8" s="1"/>
  <c r="AY34" i="8"/>
  <c r="AY35" i="8"/>
  <c r="AZ35" i="8" s="1"/>
  <c r="AY36" i="8"/>
  <c r="AY37" i="8"/>
  <c r="AZ37" i="8" s="1"/>
  <c r="AY38" i="8"/>
  <c r="AY39" i="8"/>
  <c r="AZ39" i="8" s="1"/>
  <c r="AY40" i="8"/>
  <c r="AY41" i="8"/>
  <c r="AZ41" i="8" s="1"/>
  <c r="AY42" i="8"/>
  <c r="AY43" i="8"/>
  <c r="AZ43" i="8" s="1"/>
  <c r="AY44" i="8"/>
  <c r="AY45" i="8"/>
  <c r="AZ45" i="8" s="1"/>
  <c r="AY46" i="8"/>
  <c r="AY47" i="8"/>
  <c r="AZ47" i="8" s="1"/>
  <c r="AY48" i="8"/>
  <c r="AY49" i="8"/>
  <c r="AZ49" i="8" s="1"/>
  <c r="AY50" i="8"/>
  <c r="AY51" i="8"/>
  <c r="AZ51" i="8" s="1"/>
  <c r="AY52" i="8"/>
  <c r="AY53" i="8"/>
  <c r="AZ53" i="8" s="1"/>
  <c r="AY54" i="8"/>
  <c r="AY55" i="8"/>
  <c r="AZ55" i="8" s="1"/>
  <c r="AY56" i="8"/>
  <c r="AY57" i="8"/>
  <c r="AZ57" i="8" s="1"/>
  <c r="AY58" i="8"/>
  <c r="AY59" i="8"/>
  <c r="AZ59" i="8" s="1"/>
  <c r="AY60" i="8"/>
  <c r="AY61" i="8"/>
  <c r="AZ61" i="8" s="1"/>
  <c r="AY62" i="8"/>
  <c r="AY63" i="8"/>
  <c r="AZ63" i="8" s="1"/>
  <c r="AY64" i="8"/>
  <c r="AY65" i="8"/>
  <c r="AZ65" i="8" s="1"/>
  <c r="AY66" i="8"/>
  <c r="AY67" i="8"/>
  <c r="AZ67" i="8" s="1"/>
  <c r="AY68" i="8"/>
  <c r="AY69" i="8"/>
  <c r="AZ69" i="8" s="1"/>
  <c r="AY70" i="8"/>
  <c r="AY71" i="8"/>
  <c r="AZ71" i="8" s="1"/>
  <c r="AY72" i="8"/>
  <c r="AY73" i="8"/>
  <c r="AZ73" i="8" s="1"/>
  <c r="AY74" i="8"/>
  <c r="AY75" i="8"/>
  <c r="AZ75" i="8" s="1"/>
  <c r="AY76" i="8"/>
  <c r="AY77" i="8"/>
  <c r="AZ77" i="8" s="1"/>
  <c r="AY78" i="8"/>
  <c r="AY79" i="8"/>
  <c r="AZ79" i="8" s="1"/>
  <c r="AY80" i="8"/>
  <c r="AY81" i="8"/>
  <c r="AZ81" i="8" s="1"/>
  <c r="AY82" i="8"/>
  <c r="AY83" i="8"/>
  <c r="AZ83" i="8" s="1"/>
  <c r="AY84" i="8"/>
  <c r="AY85" i="8"/>
  <c r="AZ85" i="8" s="1"/>
  <c r="AY86" i="8"/>
  <c r="AY87" i="8"/>
  <c r="AZ87" i="8" s="1"/>
  <c r="AY88" i="8"/>
  <c r="AY89" i="8"/>
  <c r="AZ89" i="8" s="1"/>
  <c r="AY90" i="8"/>
  <c r="AY91" i="8"/>
  <c r="AZ91" i="8" s="1"/>
  <c r="AY92" i="8"/>
  <c r="AY93" i="8"/>
  <c r="AZ93" i="8" s="1"/>
  <c r="AY94" i="8"/>
  <c r="AY95" i="8"/>
  <c r="AZ95" i="8" s="1"/>
  <c r="AY96" i="8"/>
  <c r="AY97" i="8"/>
  <c r="AZ97" i="8" s="1"/>
  <c r="AY98" i="8"/>
  <c r="AY99" i="8"/>
  <c r="AZ99" i="8" s="1"/>
  <c r="AY100" i="8"/>
  <c r="AY101" i="8"/>
  <c r="AZ101" i="8" s="1"/>
  <c r="AY102" i="8"/>
  <c r="AY103" i="8"/>
  <c r="AZ103" i="8" s="1"/>
  <c r="AY104" i="8"/>
  <c r="AY105" i="8"/>
  <c r="AZ105" i="8" s="1"/>
  <c r="AY106" i="8"/>
  <c r="AY107" i="8"/>
  <c r="AZ107" i="8" s="1"/>
  <c r="AY108" i="8"/>
  <c r="AY109" i="8"/>
  <c r="AZ109" i="8" s="1"/>
  <c r="AY110" i="8"/>
  <c r="AY111" i="8"/>
  <c r="AZ111" i="8" s="1"/>
  <c r="AY112" i="8"/>
  <c r="AY113" i="8"/>
  <c r="AZ113" i="8" s="1"/>
  <c r="AY114" i="8"/>
  <c r="AY115" i="8"/>
  <c r="AZ115" i="8" s="1"/>
  <c r="AY116" i="8"/>
  <c r="AY117" i="8"/>
  <c r="AZ117" i="8" s="1"/>
  <c r="AY118" i="8"/>
  <c r="AY119" i="8"/>
  <c r="AZ119" i="8" s="1"/>
  <c r="AY120" i="8"/>
  <c r="AY121" i="8"/>
  <c r="AZ121" i="8" s="1"/>
  <c r="AY122" i="8"/>
  <c r="AY123" i="8"/>
  <c r="AZ123" i="8" s="1"/>
  <c r="AW20" i="8"/>
  <c r="AW21" i="8"/>
  <c r="AX21" i="8" s="1"/>
  <c r="AW22" i="8"/>
  <c r="AW23" i="8"/>
  <c r="AX23" i="8" s="1"/>
  <c r="AW24" i="8"/>
  <c r="AW25" i="8"/>
  <c r="AX25" i="8" s="1"/>
  <c r="AW26" i="8"/>
  <c r="AW27" i="8"/>
  <c r="AX27" i="8" s="1"/>
  <c r="AW28" i="8"/>
  <c r="AW29" i="8"/>
  <c r="AX29" i="8" s="1"/>
  <c r="AW30" i="8"/>
  <c r="AW31" i="8"/>
  <c r="AX31" i="8" s="1"/>
  <c r="AW32" i="8"/>
  <c r="AW33" i="8"/>
  <c r="AX33" i="8" s="1"/>
  <c r="AW34" i="8"/>
  <c r="AW35" i="8"/>
  <c r="AX35" i="8" s="1"/>
  <c r="AW36" i="8"/>
  <c r="AW37" i="8"/>
  <c r="AX37" i="8" s="1"/>
  <c r="AW38" i="8"/>
  <c r="AW39" i="8"/>
  <c r="AX39" i="8" s="1"/>
  <c r="AW40" i="8"/>
  <c r="AW41" i="8"/>
  <c r="AX41" i="8" s="1"/>
  <c r="AW42" i="8"/>
  <c r="AW43" i="8"/>
  <c r="AX43" i="8" s="1"/>
  <c r="AW44" i="8"/>
  <c r="AW45" i="8"/>
  <c r="AX45" i="8" s="1"/>
  <c r="AW46" i="8"/>
  <c r="AW47" i="8"/>
  <c r="AX47" i="8" s="1"/>
  <c r="AW48" i="8"/>
  <c r="AW49" i="8"/>
  <c r="AX49" i="8" s="1"/>
  <c r="AW50" i="8"/>
  <c r="AW51" i="8"/>
  <c r="AX51" i="8" s="1"/>
  <c r="AW52" i="8"/>
  <c r="AW53" i="8"/>
  <c r="AX53" i="8" s="1"/>
  <c r="AW54" i="8"/>
  <c r="AW55" i="8"/>
  <c r="AX55" i="8" s="1"/>
  <c r="AW56" i="8"/>
  <c r="AW57" i="8"/>
  <c r="AX57" i="8" s="1"/>
  <c r="AW58" i="8"/>
  <c r="AW59" i="8"/>
  <c r="AX59" i="8" s="1"/>
  <c r="AW60" i="8"/>
  <c r="AW61" i="8"/>
  <c r="AX61" i="8" s="1"/>
  <c r="AW62" i="8"/>
  <c r="AW63" i="8"/>
  <c r="AX63" i="8" s="1"/>
  <c r="AW64" i="8"/>
  <c r="AW65" i="8"/>
  <c r="AX65" i="8" s="1"/>
  <c r="AW66" i="8"/>
  <c r="AW67" i="8"/>
  <c r="AX67" i="8" s="1"/>
  <c r="AW68" i="8"/>
  <c r="AW69" i="8"/>
  <c r="AX69" i="8" s="1"/>
  <c r="AW70" i="8"/>
  <c r="AW71" i="8"/>
  <c r="AX71" i="8" s="1"/>
  <c r="AW72" i="8"/>
  <c r="AW73" i="8"/>
  <c r="AX73" i="8" s="1"/>
  <c r="AW74" i="8"/>
  <c r="AW75" i="8"/>
  <c r="AX75" i="8" s="1"/>
  <c r="AW76" i="8"/>
  <c r="AW77" i="8"/>
  <c r="AX77" i="8" s="1"/>
  <c r="AW78" i="8"/>
  <c r="AW79" i="8"/>
  <c r="AX79" i="8" s="1"/>
  <c r="AW80" i="8"/>
  <c r="AW81" i="8"/>
  <c r="AX81" i="8" s="1"/>
  <c r="AW82" i="8"/>
  <c r="AW83" i="8"/>
  <c r="AX83" i="8" s="1"/>
  <c r="AW84" i="8"/>
  <c r="AW85" i="8"/>
  <c r="AX85" i="8" s="1"/>
  <c r="AW86" i="8"/>
  <c r="AW87" i="8"/>
  <c r="AX87" i="8" s="1"/>
  <c r="AW88" i="8"/>
  <c r="AW89" i="8"/>
  <c r="AX89" i="8" s="1"/>
  <c r="AW90" i="8"/>
  <c r="AW91" i="8"/>
  <c r="AX91" i="8" s="1"/>
  <c r="AW92" i="8"/>
  <c r="AW93" i="8"/>
  <c r="AX93" i="8" s="1"/>
  <c r="AW94" i="8"/>
  <c r="AW95" i="8"/>
  <c r="AX95" i="8" s="1"/>
  <c r="AW96" i="8"/>
  <c r="AW97" i="8"/>
  <c r="AX97" i="8" s="1"/>
  <c r="AW98" i="8"/>
  <c r="AW99" i="8"/>
  <c r="AX99" i="8" s="1"/>
  <c r="AW100" i="8"/>
  <c r="AW101" i="8"/>
  <c r="AX101" i="8" s="1"/>
  <c r="AW102" i="8"/>
  <c r="AW103" i="8"/>
  <c r="AX103" i="8" s="1"/>
  <c r="AW104" i="8"/>
  <c r="AW105" i="8"/>
  <c r="AX105" i="8" s="1"/>
  <c r="AW106" i="8"/>
  <c r="AW107" i="8"/>
  <c r="AX107" i="8" s="1"/>
  <c r="AW108" i="8"/>
  <c r="AW109" i="8"/>
  <c r="AX109" i="8" s="1"/>
  <c r="AW110" i="8"/>
  <c r="AW111" i="8"/>
  <c r="AX111" i="8" s="1"/>
  <c r="AW112" i="8"/>
  <c r="AW113" i="8"/>
  <c r="AX113" i="8" s="1"/>
  <c r="AW114" i="8"/>
  <c r="AW115" i="8"/>
  <c r="AX115" i="8" s="1"/>
  <c r="AW116" i="8"/>
  <c r="AW117" i="8"/>
  <c r="AX117" i="8" s="1"/>
  <c r="AW118" i="8"/>
  <c r="AW119" i="8"/>
  <c r="AX119" i="8" s="1"/>
  <c r="AW120" i="8"/>
  <c r="AW121" i="8"/>
  <c r="AX121" i="8" s="1"/>
  <c r="AW122" i="8"/>
  <c r="AW123" i="8"/>
  <c r="AX123" i="8" s="1"/>
  <c r="AU20" i="8"/>
  <c r="AU21" i="8"/>
  <c r="AV21" i="8" s="1"/>
  <c r="AU22" i="8"/>
  <c r="AU23" i="8"/>
  <c r="AV23" i="8" s="1"/>
  <c r="AU24" i="8"/>
  <c r="AU25" i="8"/>
  <c r="AV25" i="8" s="1"/>
  <c r="AU26" i="8"/>
  <c r="AU27" i="8"/>
  <c r="AV27" i="8" s="1"/>
  <c r="AU28" i="8"/>
  <c r="AU29" i="8"/>
  <c r="AV29" i="8" s="1"/>
  <c r="AU30" i="8"/>
  <c r="AU31" i="8"/>
  <c r="AV31" i="8" s="1"/>
  <c r="AU32" i="8"/>
  <c r="AU33" i="8"/>
  <c r="AV33" i="8" s="1"/>
  <c r="AU34" i="8"/>
  <c r="AU35" i="8"/>
  <c r="AV35" i="8" s="1"/>
  <c r="AU36" i="8"/>
  <c r="AU37" i="8"/>
  <c r="AV37" i="8" s="1"/>
  <c r="AU38" i="8"/>
  <c r="AU39" i="8"/>
  <c r="AV39" i="8" s="1"/>
  <c r="AU40" i="8"/>
  <c r="AU41" i="8"/>
  <c r="AV41" i="8" s="1"/>
  <c r="AU42" i="8"/>
  <c r="AU43" i="8"/>
  <c r="AV43" i="8" s="1"/>
  <c r="AU44" i="8"/>
  <c r="AU45" i="8"/>
  <c r="AV45" i="8" s="1"/>
  <c r="AU46" i="8"/>
  <c r="AU47" i="8"/>
  <c r="AV47" i="8" s="1"/>
  <c r="AU48" i="8"/>
  <c r="AU49" i="8"/>
  <c r="AV49" i="8" s="1"/>
  <c r="AU50" i="8"/>
  <c r="AU51" i="8"/>
  <c r="AV51" i="8" s="1"/>
  <c r="AU52" i="8"/>
  <c r="AU53" i="8"/>
  <c r="AV53" i="8" s="1"/>
  <c r="AU54" i="8"/>
  <c r="AU55" i="8"/>
  <c r="AV55" i="8" s="1"/>
  <c r="AU56" i="8"/>
  <c r="AU57" i="8"/>
  <c r="AV57" i="8" s="1"/>
  <c r="AU58" i="8"/>
  <c r="AU59" i="8"/>
  <c r="AV59" i="8" s="1"/>
  <c r="AU60" i="8"/>
  <c r="AU61" i="8"/>
  <c r="AV61" i="8" s="1"/>
  <c r="AU62" i="8"/>
  <c r="AU63" i="8"/>
  <c r="AV63" i="8" s="1"/>
  <c r="AU64" i="8"/>
  <c r="AU65" i="8"/>
  <c r="AV65" i="8" s="1"/>
  <c r="AU66" i="8"/>
  <c r="AU67" i="8"/>
  <c r="AV67" i="8" s="1"/>
  <c r="AU68" i="8"/>
  <c r="AU69" i="8"/>
  <c r="AV69" i="8" s="1"/>
  <c r="AU70" i="8"/>
  <c r="AU71" i="8"/>
  <c r="AV71" i="8" s="1"/>
  <c r="AU72" i="8"/>
  <c r="AU73" i="8"/>
  <c r="AV73" i="8" s="1"/>
  <c r="AU74" i="8"/>
  <c r="AU75" i="8"/>
  <c r="AV75" i="8" s="1"/>
  <c r="AU76" i="8"/>
  <c r="AU77" i="8"/>
  <c r="AV77" i="8" s="1"/>
  <c r="AU78" i="8"/>
  <c r="AU79" i="8"/>
  <c r="AV79" i="8" s="1"/>
  <c r="AU80" i="8"/>
  <c r="AU81" i="8"/>
  <c r="AV81" i="8" s="1"/>
  <c r="AU82" i="8"/>
  <c r="AU83" i="8"/>
  <c r="AV83" i="8" s="1"/>
  <c r="AU84" i="8"/>
  <c r="AU85" i="8"/>
  <c r="AV85" i="8" s="1"/>
  <c r="AU86" i="8"/>
  <c r="AU87" i="8"/>
  <c r="AV87" i="8" s="1"/>
  <c r="AU88" i="8"/>
  <c r="AU89" i="8"/>
  <c r="AV89" i="8" s="1"/>
  <c r="AU90" i="8"/>
  <c r="AU91" i="8"/>
  <c r="AV91" i="8" s="1"/>
  <c r="AU92" i="8"/>
  <c r="AU93" i="8"/>
  <c r="AV93" i="8" s="1"/>
  <c r="AU94" i="8"/>
  <c r="AU95" i="8"/>
  <c r="AV95" i="8" s="1"/>
  <c r="AU96" i="8"/>
  <c r="AU97" i="8"/>
  <c r="AV97" i="8" s="1"/>
  <c r="AU98" i="8"/>
  <c r="AU99" i="8"/>
  <c r="AV99" i="8" s="1"/>
  <c r="AU100" i="8"/>
  <c r="AU101" i="8"/>
  <c r="AV101" i="8" s="1"/>
  <c r="AU102" i="8"/>
  <c r="AU103" i="8"/>
  <c r="AV103" i="8" s="1"/>
  <c r="AU104" i="8"/>
  <c r="AU105" i="8"/>
  <c r="AV105" i="8" s="1"/>
  <c r="AU106" i="8"/>
  <c r="AU107" i="8"/>
  <c r="AV107" i="8" s="1"/>
  <c r="AU108" i="8"/>
  <c r="AU109" i="8"/>
  <c r="AV109" i="8" s="1"/>
  <c r="AU110" i="8"/>
  <c r="AU111" i="8"/>
  <c r="AV111" i="8" s="1"/>
  <c r="AU112" i="8"/>
  <c r="AU113" i="8"/>
  <c r="AV113" i="8" s="1"/>
  <c r="AU114" i="8"/>
  <c r="AU115" i="8"/>
  <c r="AV115" i="8" s="1"/>
  <c r="AU116" i="8"/>
  <c r="AU117" i="8"/>
  <c r="AV117" i="8" s="1"/>
  <c r="AU118" i="8"/>
  <c r="AU119" i="8"/>
  <c r="AV119" i="8" s="1"/>
  <c r="AU120" i="8"/>
  <c r="AU121" i="8"/>
  <c r="AV121" i="8" s="1"/>
  <c r="AU122" i="8"/>
  <c r="AU123" i="8"/>
  <c r="AV123" i="8" s="1"/>
  <c r="AS20" i="8"/>
  <c r="AS21" i="8"/>
  <c r="AT21" i="8" s="1"/>
  <c r="AS22" i="8"/>
  <c r="AS23" i="8"/>
  <c r="AT23" i="8" s="1"/>
  <c r="AS24" i="8"/>
  <c r="AS25" i="8"/>
  <c r="AT25" i="8" s="1"/>
  <c r="AS26" i="8"/>
  <c r="AS27" i="8"/>
  <c r="AT27" i="8" s="1"/>
  <c r="AS28" i="8"/>
  <c r="AS29" i="8"/>
  <c r="AT29" i="8" s="1"/>
  <c r="AS30" i="8"/>
  <c r="AS31" i="8"/>
  <c r="AT31" i="8" s="1"/>
  <c r="AS32" i="8"/>
  <c r="AS33" i="8"/>
  <c r="AT33" i="8" s="1"/>
  <c r="AS34" i="8"/>
  <c r="AS35" i="8"/>
  <c r="AT35" i="8" s="1"/>
  <c r="AS36" i="8"/>
  <c r="AS37" i="8"/>
  <c r="AT37" i="8" s="1"/>
  <c r="AS38" i="8"/>
  <c r="AS39" i="8"/>
  <c r="AT39" i="8" s="1"/>
  <c r="AS40" i="8"/>
  <c r="AS41" i="8"/>
  <c r="AT41" i="8" s="1"/>
  <c r="AS42" i="8"/>
  <c r="AS43" i="8"/>
  <c r="AT43" i="8" s="1"/>
  <c r="AS44" i="8"/>
  <c r="AS45" i="8"/>
  <c r="AT45" i="8" s="1"/>
  <c r="AS46" i="8"/>
  <c r="AS47" i="8"/>
  <c r="AT47" i="8" s="1"/>
  <c r="AS48" i="8"/>
  <c r="AS49" i="8"/>
  <c r="AT49" i="8" s="1"/>
  <c r="AS50" i="8"/>
  <c r="AS51" i="8"/>
  <c r="AT51" i="8" s="1"/>
  <c r="AS52" i="8"/>
  <c r="AS53" i="8"/>
  <c r="AT53" i="8" s="1"/>
  <c r="AS54" i="8"/>
  <c r="AS55" i="8"/>
  <c r="AT55" i="8" s="1"/>
  <c r="AS56" i="8"/>
  <c r="AS57" i="8"/>
  <c r="AT57" i="8" s="1"/>
  <c r="AS58" i="8"/>
  <c r="AS59" i="8"/>
  <c r="AT59" i="8" s="1"/>
  <c r="AS60" i="8"/>
  <c r="AS61" i="8"/>
  <c r="AT61" i="8" s="1"/>
  <c r="AS62" i="8"/>
  <c r="AS63" i="8"/>
  <c r="AT63" i="8" s="1"/>
  <c r="AS64" i="8"/>
  <c r="AS65" i="8"/>
  <c r="AT65" i="8" s="1"/>
  <c r="AS66" i="8"/>
  <c r="AS67" i="8"/>
  <c r="AT67" i="8" s="1"/>
  <c r="AS68" i="8"/>
  <c r="AS69" i="8"/>
  <c r="AT69" i="8" s="1"/>
  <c r="AS70" i="8"/>
  <c r="AS71" i="8"/>
  <c r="AT71" i="8" s="1"/>
  <c r="AS72" i="8"/>
  <c r="AS73" i="8"/>
  <c r="AT73" i="8" s="1"/>
  <c r="AS74" i="8"/>
  <c r="AS75" i="8"/>
  <c r="AT75" i="8" s="1"/>
  <c r="AS76" i="8"/>
  <c r="AS77" i="8"/>
  <c r="AT77" i="8" s="1"/>
  <c r="AS78" i="8"/>
  <c r="AS79" i="8"/>
  <c r="AT79" i="8" s="1"/>
  <c r="AS80" i="8"/>
  <c r="AS81" i="8"/>
  <c r="AT81" i="8" s="1"/>
  <c r="AS82" i="8"/>
  <c r="AS83" i="8"/>
  <c r="AT83" i="8" s="1"/>
  <c r="AS84" i="8"/>
  <c r="AS85" i="8"/>
  <c r="AT85" i="8" s="1"/>
  <c r="AS86" i="8"/>
  <c r="AS87" i="8"/>
  <c r="AT87" i="8" s="1"/>
  <c r="AS88" i="8"/>
  <c r="AS89" i="8"/>
  <c r="AT89" i="8" s="1"/>
  <c r="AS90" i="8"/>
  <c r="AS91" i="8"/>
  <c r="AT91" i="8" s="1"/>
  <c r="AS92" i="8"/>
  <c r="AS93" i="8"/>
  <c r="AT93" i="8" s="1"/>
  <c r="AS94" i="8"/>
  <c r="AS95" i="8"/>
  <c r="AT95" i="8" s="1"/>
  <c r="AS96" i="8"/>
  <c r="AS97" i="8"/>
  <c r="AT97" i="8" s="1"/>
  <c r="AS98" i="8"/>
  <c r="AS99" i="8"/>
  <c r="AT99" i="8" s="1"/>
  <c r="AS100" i="8"/>
  <c r="AS101" i="8"/>
  <c r="AT101" i="8" s="1"/>
  <c r="AS102" i="8"/>
  <c r="AS103" i="8"/>
  <c r="AT103" i="8" s="1"/>
  <c r="AS104" i="8"/>
  <c r="AS105" i="8"/>
  <c r="AT105" i="8" s="1"/>
  <c r="AS106" i="8"/>
  <c r="AS107" i="8"/>
  <c r="AT107" i="8" s="1"/>
  <c r="AS108" i="8"/>
  <c r="AS109" i="8"/>
  <c r="AT109" i="8" s="1"/>
  <c r="AS110" i="8"/>
  <c r="AS111" i="8"/>
  <c r="AT111" i="8" s="1"/>
  <c r="AS112" i="8"/>
  <c r="AS113" i="8"/>
  <c r="AT113" i="8" s="1"/>
  <c r="AS114" i="8"/>
  <c r="AS115" i="8"/>
  <c r="AT115" i="8" s="1"/>
  <c r="AS116" i="8"/>
  <c r="AS117" i="8"/>
  <c r="AT117" i="8" s="1"/>
  <c r="AS118" i="8"/>
  <c r="AS119" i="8"/>
  <c r="AT119" i="8" s="1"/>
  <c r="AS120" i="8"/>
  <c r="AS121" i="8"/>
  <c r="AT121" i="8" s="1"/>
  <c r="AS122" i="8"/>
  <c r="AS123" i="8"/>
  <c r="AT123" i="8" s="1"/>
  <c r="AQ20" i="8"/>
  <c r="AQ21" i="8"/>
  <c r="AR21" i="8" s="1"/>
  <c r="AQ22" i="8"/>
  <c r="AQ23" i="8"/>
  <c r="AR23" i="8" s="1"/>
  <c r="AQ24" i="8"/>
  <c r="AQ25" i="8"/>
  <c r="AR25" i="8" s="1"/>
  <c r="AQ26" i="8"/>
  <c r="AQ27" i="8"/>
  <c r="AR27" i="8" s="1"/>
  <c r="AQ28" i="8"/>
  <c r="AQ29" i="8"/>
  <c r="AR29" i="8" s="1"/>
  <c r="AQ30" i="8"/>
  <c r="AQ31" i="8"/>
  <c r="AR31" i="8" s="1"/>
  <c r="AQ32" i="8"/>
  <c r="AQ33" i="8"/>
  <c r="AR33" i="8" s="1"/>
  <c r="AQ34" i="8"/>
  <c r="AQ35" i="8"/>
  <c r="AR35" i="8" s="1"/>
  <c r="AQ36" i="8"/>
  <c r="AQ37" i="8"/>
  <c r="AR37" i="8" s="1"/>
  <c r="AQ38" i="8"/>
  <c r="AQ39" i="8"/>
  <c r="AR39" i="8" s="1"/>
  <c r="AQ40" i="8"/>
  <c r="AQ41" i="8"/>
  <c r="AR41" i="8" s="1"/>
  <c r="AQ42" i="8"/>
  <c r="AQ43" i="8"/>
  <c r="AR43" i="8" s="1"/>
  <c r="AQ44" i="8"/>
  <c r="AQ45" i="8"/>
  <c r="AR45" i="8" s="1"/>
  <c r="AQ46" i="8"/>
  <c r="AQ47" i="8"/>
  <c r="AR47" i="8" s="1"/>
  <c r="AQ48" i="8"/>
  <c r="AQ49" i="8"/>
  <c r="AR49" i="8" s="1"/>
  <c r="AQ50" i="8"/>
  <c r="AQ51" i="8"/>
  <c r="AR51" i="8" s="1"/>
  <c r="AQ52" i="8"/>
  <c r="AQ53" i="8"/>
  <c r="AR53" i="8" s="1"/>
  <c r="AQ54" i="8"/>
  <c r="AQ55" i="8"/>
  <c r="AR55" i="8" s="1"/>
  <c r="AQ56" i="8"/>
  <c r="AQ57" i="8"/>
  <c r="AR57" i="8" s="1"/>
  <c r="AQ58" i="8"/>
  <c r="AQ59" i="8"/>
  <c r="AR59" i="8" s="1"/>
  <c r="AQ60" i="8"/>
  <c r="AQ61" i="8"/>
  <c r="AR61" i="8" s="1"/>
  <c r="AQ62" i="8"/>
  <c r="AQ63" i="8"/>
  <c r="AR63" i="8" s="1"/>
  <c r="AQ64" i="8"/>
  <c r="AQ65" i="8"/>
  <c r="AR65" i="8" s="1"/>
  <c r="AQ66" i="8"/>
  <c r="AQ67" i="8"/>
  <c r="AR67" i="8" s="1"/>
  <c r="AQ68" i="8"/>
  <c r="AQ69" i="8"/>
  <c r="AR69" i="8" s="1"/>
  <c r="AQ70" i="8"/>
  <c r="AQ71" i="8"/>
  <c r="AR71" i="8" s="1"/>
  <c r="AQ72" i="8"/>
  <c r="AQ73" i="8"/>
  <c r="AR73" i="8" s="1"/>
  <c r="AQ74" i="8"/>
  <c r="AQ75" i="8"/>
  <c r="AR75" i="8" s="1"/>
  <c r="AQ76" i="8"/>
  <c r="AQ77" i="8"/>
  <c r="AR77" i="8" s="1"/>
  <c r="AQ78" i="8"/>
  <c r="AQ79" i="8"/>
  <c r="AR79" i="8" s="1"/>
  <c r="AQ80" i="8"/>
  <c r="AQ81" i="8"/>
  <c r="AR81" i="8" s="1"/>
  <c r="AQ82" i="8"/>
  <c r="AQ83" i="8"/>
  <c r="AR83" i="8" s="1"/>
  <c r="AQ84" i="8"/>
  <c r="AQ85" i="8"/>
  <c r="AR85" i="8" s="1"/>
  <c r="AQ86" i="8"/>
  <c r="AQ87" i="8"/>
  <c r="AR87" i="8" s="1"/>
  <c r="AQ88" i="8"/>
  <c r="AQ89" i="8"/>
  <c r="AR89" i="8" s="1"/>
  <c r="AQ90" i="8"/>
  <c r="AQ91" i="8"/>
  <c r="AR91" i="8" s="1"/>
  <c r="AQ92" i="8"/>
  <c r="AQ93" i="8"/>
  <c r="AR93" i="8" s="1"/>
  <c r="AQ94" i="8"/>
  <c r="AQ95" i="8"/>
  <c r="AR95" i="8" s="1"/>
  <c r="AQ96" i="8"/>
  <c r="AQ97" i="8"/>
  <c r="AR97" i="8" s="1"/>
  <c r="AQ98" i="8"/>
  <c r="AQ99" i="8"/>
  <c r="AR99" i="8" s="1"/>
  <c r="AQ100" i="8"/>
  <c r="AQ101" i="8"/>
  <c r="AR101" i="8" s="1"/>
  <c r="AQ102" i="8"/>
  <c r="AQ103" i="8"/>
  <c r="AR103" i="8" s="1"/>
  <c r="AQ104" i="8"/>
  <c r="AQ105" i="8"/>
  <c r="AR105" i="8" s="1"/>
  <c r="AQ106" i="8"/>
  <c r="AQ107" i="8"/>
  <c r="AR107" i="8" s="1"/>
  <c r="AQ108" i="8"/>
  <c r="AQ109" i="8"/>
  <c r="AR109" i="8" s="1"/>
  <c r="AQ110" i="8"/>
  <c r="AQ111" i="8"/>
  <c r="AR111" i="8" s="1"/>
  <c r="AQ112" i="8"/>
  <c r="AQ113" i="8"/>
  <c r="AR113" i="8" s="1"/>
  <c r="AQ114" i="8"/>
  <c r="AQ115" i="8"/>
  <c r="AR115" i="8" s="1"/>
  <c r="AQ116" i="8"/>
  <c r="AQ117" i="8"/>
  <c r="AR117" i="8" s="1"/>
  <c r="AQ118" i="8"/>
  <c r="AQ119" i="8"/>
  <c r="AR119" i="8" s="1"/>
  <c r="AQ120" i="8"/>
  <c r="AQ121" i="8"/>
  <c r="AR121" i="8" s="1"/>
  <c r="AQ122" i="8"/>
  <c r="AQ123" i="8"/>
  <c r="AR123" i="8" s="1"/>
  <c r="AO20" i="8"/>
  <c r="AO21" i="8"/>
  <c r="AP21" i="8" s="1"/>
  <c r="AO22" i="8"/>
  <c r="AO23" i="8"/>
  <c r="AP23" i="8" s="1"/>
  <c r="AO24" i="8"/>
  <c r="AO25" i="8"/>
  <c r="AP25" i="8" s="1"/>
  <c r="AO26" i="8"/>
  <c r="AO27" i="8"/>
  <c r="AP27" i="8" s="1"/>
  <c r="AO28" i="8"/>
  <c r="AO29" i="8"/>
  <c r="AP29" i="8" s="1"/>
  <c r="AO30" i="8"/>
  <c r="AO31" i="8"/>
  <c r="AP31" i="8" s="1"/>
  <c r="AO32" i="8"/>
  <c r="AO33" i="8"/>
  <c r="AP33" i="8" s="1"/>
  <c r="AO34" i="8"/>
  <c r="AO35" i="8"/>
  <c r="AP35" i="8" s="1"/>
  <c r="AO36" i="8"/>
  <c r="AO37" i="8"/>
  <c r="AP37" i="8" s="1"/>
  <c r="AO38" i="8"/>
  <c r="AO39" i="8"/>
  <c r="AP39" i="8" s="1"/>
  <c r="AO40" i="8"/>
  <c r="AO41" i="8"/>
  <c r="AP41" i="8" s="1"/>
  <c r="AO42" i="8"/>
  <c r="AO43" i="8"/>
  <c r="AP43" i="8" s="1"/>
  <c r="AO44" i="8"/>
  <c r="AO45" i="8"/>
  <c r="AP45" i="8" s="1"/>
  <c r="AO46" i="8"/>
  <c r="AO47" i="8"/>
  <c r="AP47" i="8" s="1"/>
  <c r="AO48" i="8"/>
  <c r="AO49" i="8"/>
  <c r="AP49" i="8" s="1"/>
  <c r="AO50" i="8"/>
  <c r="AO51" i="8"/>
  <c r="AP51" i="8" s="1"/>
  <c r="AO52" i="8"/>
  <c r="AO53" i="8"/>
  <c r="AP53" i="8" s="1"/>
  <c r="AO54" i="8"/>
  <c r="AO55" i="8"/>
  <c r="AP55" i="8" s="1"/>
  <c r="AO56" i="8"/>
  <c r="AO57" i="8"/>
  <c r="AP57" i="8" s="1"/>
  <c r="AO58" i="8"/>
  <c r="AO59" i="8"/>
  <c r="AP59" i="8" s="1"/>
  <c r="AO60" i="8"/>
  <c r="AO61" i="8"/>
  <c r="AP61" i="8" s="1"/>
  <c r="AO62" i="8"/>
  <c r="AO63" i="8"/>
  <c r="AP63" i="8" s="1"/>
  <c r="AO64" i="8"/>
  <c r="AO65" i="8"/>
  <c r="AP65" i="8" s="1"/>
  <c r="AO66" i="8"/>
  <c r="AO67" i="8"/>
  <c r="AP67" i="8" s="1"/>
  <c r="AO68" i="8"/>
  <c r="AO69" i="8"/>
  <c r="AP69" i="8" s="1"/>
  <c r="AO70" i="8"/>
  <c r="AO71" i="8"/>
  <c r="AP71" i="8" s="1"/>
  <c r="AO72" i="8"/>
  <c r="AO73" i="8"/>
  <c r="AP73" i="8" s="1"/>
  <c r="AO74" i="8"/>
  <c r="AO75" i="8"/>
  <c r="AP75" i="8" s="1"/>
  <c r="AO76" i="8"/>
  <c r="AO77" i="8"/>
  <c r="AP77" i="8" s="1"/>
  <c r="AO78" i="8"/>
  <c r="AO79" i="8"/>
  <c r="AP79" i="8" s="1"/>
  <c r="AO80" i="8"/>
  <c r="AO81" i="8"/>
  <c r="AP81" i="8" s="1"/>
  <c r="AO82" i="8"/>
  <c r="AO83" i="8"/>
  <c r="AP83" i="8" s="1"/>
  <c r="AO84" i="8"/>
  <c r="AO85" i="8"/>
  <c r="AP85" i="8" s="1"/>
  <c r="AO86" i="8"/>
  <c r="AO87" i="8"/>
  <c r="AP87" i="8" s="1"/>
  <c r="AO88" i="8"/>
  <c r="AO89" i="8"/>
  <c r="AP89" i="8" s="1"/>
  <c r="AO90" i="8"/>
  <c r="AO91" i="8"/>
  <c r="AP91" i="8" s="1"/>
  <c r="AO92" i="8"/>
  <c r="AO93" i="8"/>
  <c r="AP93" i="8" s="1"/>
  <c r="AO94" i="8"/>
  <c r="AO95" i="8"/>
  <c r="AP95" i="8" s="1"/>
  <c r="AO96" i="8"/>
  <c r="AO97" i="8"/>
  <c r="AP97" i="8" s="1"/>
  <c r="AO98" i="8"/>
  <c r="AO99" i="8"/>
  <c r="AP99" i="8" s="1"/>
  <c r="AO100" i="8"/>
  <c r="AO101" i="8"/>
  <c r="AP101" i="8" s="1"/>
  <c r="AO102" i="8"/>
  <c r="AO103" i="8"/>
  <c r="AP103" i="8" s="1"/>
  <c r="AO104" i="8"/>
  <c r="AO105" i="8"/>
  <c r="AP105" i="8" s="1"/>
  <c r="AO106" i="8"/>
  <c r="AO107" i="8"/>
  <c r="AP107" i="8" s="1"/>
  <c r="AO108" i="8"/>
  <c r="AO109" i="8"/>
  <c r="AP109" i="8" s="1"/>
  <c r="AO110" i="8"/>
  <c r="AO111" i="8"/>
  <c r="AP111" i="8" s="1"/>
  <c r="AO112" i="8"/>
  <c r="AO113" i="8"/>
  <c r="AP113" i="8" s="1"/>
  <c r="AO114" i="8"/>
  <c r="AO115" i="8"/>
  <c r="AP115" i="8" s="1"/>
  <c r="AO116" i="8"/>
  <c r="AO117" i="8"/>
  <c r="AP117" i="8" s="1"/>
  <c r="AO118" i="8"/>
  <c r="AO119" i="8"/>
  <c r="AP119" i="8" s="1"/>
  <c r="AO120" i="8"/>
  <c r="AO121" i="8"/>
  <c r="AP121" i="8" s="1"/>
  <c r="AO122" i="8"/>
  <c r="AO123" i="8"/>
  <c r="AP123" i="8" s="1"/>
  <c r="AM20" i="8"/>
  <c r="AM21" i="8"/>
  <c r="AN21" i="8" s="1"/>
  <c r="AM22" i="8"/>
  <c r="AM23" i="8"/>
  <c r="AN23" i="8" s="1"/>
  <c r="AM24" i="8"/>
  <c r="AM25" i="8"/>
  <c r="AN25" i="8" s="1"/>
  <c r="AM26" i="8"/>
  <c r="AM27" i="8"/>
  <c r="AN27" i="8" s="1"/>
  <c r="AM28" i="8"/>
  <c r="AM29" i="8"/>
  <c r="AN29" i="8" s="1"/>
  <c r="AM30" i="8"/>
  <c r="AM31" i="8"/>
  <c r="AN31" i="8" s="1"/>
  <c r="AM32" i="8"/>
  <c r="AM33" i="8"/>
  <c r="AN33" i="8" s="1"/>
  <c r="AM34" i="8"/>
  <c r="AM35" i="8"/>
  <c r="AN35" i="8" s="1"/>
  <c r="AM36" i="8"/>
  <c r="AM37" i="8"/>
  <c r="AN37" i="8" s="1"/>
  <c r="AM38" i="8"/>
  <c r="AM39" i="8"/>
  <c r="AN39" i="8" s="1"/>
  <c r="AM40" i="8"/>
  <c r="AM41" i="8"/>
  <c r="AN41" i="8" s="1"/>
  <c r="AM42" i="8"/>
  <c r="AM43" i="8"/>
  <c r="AN43" i="8" s="1"/>
  <c r="AM44" i="8"/>
  <c r="AM45" i="8"/>
  <c r="AN45" i="8" s="1"/>
  <c r="AM46" i="8"/>
  <c r="AM47" i="8"/>
  <c r="AN47" i="8" s="1"/>
  <c r="AM48" i="8"/>
  <c r="AM49" i="8"/>
  <c r="AN49" i="8" s="1"/>
  <c r="AM50" i="8"/>
  <c r="AM51" i="8"/>
  <c r="AN51" i="8" s="1"/>
  <c r="AM52" i="8"/>
  <c r="AM53" i="8"/>
  <c r="AN53" i="8" s="1"/>
  <c r="AM54" i="8"/>
  <c r="AM55" i="8"/>
  <c r="AN55" i="8" s="1"/>
  <c r="AM56" i="8"/>
  <c r="AM57" i="8"/>
  <c r="AN57" i="8" s="1"/>
  <c r="AM58" i="8"/>
  <c r="AM59" i="8"/>
  <c r="AN59" i="8" s="1"/>
  <c r="AM60" i="8"/>
  <c r="AM61" i="8"/>
  <c r="AN61" i="8" s="1"/>
  <c r="AM62" i="8"/>
  <c r="AM63" i="8"/>
  <c r="AN63" i="8" s="1"/>
  <c r="AM64" i="8"/>
  <c r="AM65" i="8"/>
  <c r="AN65" i="8" s="1"/>
  <c r="AM66" i="8"/>
  <c r="AM67" i="8"/>
  <c r="AN67" i="8" s="1"/>
  <c r="AM68" i="8"/>
  <c r="AM69" i="8"/>
  <c r="AN69" i="8" s="1"/>
  <c r="AM70" i="8"/>
  <c r="AM71" i="8"/>
  <c r="AN71" i="8" s="1"/>
  <c r="AM72" i="8"/>
  <c r="AM73" i="8"/>
  <c r="AN73" i="8" s="1"/>
  <c r="AM74" i="8"/>
  <c r="AM75" i="8"/>
  <c r="AN75" i="8" s="1"/>
  <c r="AM76" i="8"/>
  <c r="AM77" i="8"/>
  <c r="AN77" i="8" s="1"/>
  <c r="AM78" i="8"/>
  <c r="AM79" i="8"/>
  <c r="AN79" i="8" s="1"/>
  <c r="AM80" i="8"/>
  <c r="AM81" i="8"/>
  <c r="AN81" i="8" s="1"/>
  <c r="AM82" i="8"/>
  <c r="AM83" i="8"/>
  <c r="AN83" i="8" s="1"/>
  <c r="AM84" i="8"/>
  <c r="AM85" i="8"/>
  <c r="AN85" i="8" s="1"/>
  <c r="AM86" i="8"/>
  <c r="AM87" i="8"/>
  <c r="AN87" i="8" s="1"/>
  <c r="AM88" i="8"/>
  <c r="AM89" i="8"/>
  <c r="AN89" i="8" s="1"/>
  <c r="AM90" i="8"/>
  <c r="AM91" i="8"/>
  <c r="AN91" i="8" s="1"/>
  <c r="AM92" i="8"/>
  <c r="AM93" i="8"/>
  <c r="AN93" i="8" s="1"/>
  <c r="AM94" i="8"/>
  <c r="AM95" i="8"/>
  <c r="AN95" i="8" s="1"/>
  <c r="AM96" i="8"/>
  <c r="AM97" i="8"/>
  <c r="AN97" i="8" s="1"/>
  <c r="AM98" i="8"/>
  <c r="AM99" i="8"/>
  <c r="AN99" i="8" s="1"/>
  <c r="AM100" i="8"/>
  <c r="AM101" i="8"/>
  <c r="AN101" i="8" s="1"/>
  <c r="AM102" i="8"/>
  <c r="AM103" i="8"/>
  <c r="AN103" i="8" s="1"/>
  <c r="AM104" i="8"/>
  <c r="AM105" i="8"/>
  <c r="AN105" i="8" s="1"/>
  <c r="AM106" i="8"/>
  <c r="AM107" i="8"/>
  <c r="AN107" i="8" s="1"/>
  <c r="AM108" i="8"/>
  <c r="AM109" i="8"/>
  <c r="AN109" i="8" s="1"/>
  <c r="AM110" i="8"/>
  <c r="AM111" i="8"/>
  <c r="AN111" i="8" s="1"/>
  <c r="AM112" i="8"/>
  <c r="AM113" i="8"/>
  <c r="AN113" i="8" s="1"/>
  <c r="AM114" i="8"/>
  <c r="AM115" i="8"/>
  <c r="AN115" i="8" s="1"/>
  <c r="AM116" i="8"/>
  <c r="AM117" i="8"/>
  <c r="AN117" i="8" s="1"/>
  <c r="AM118" i="8"/>
  <c r="AM119" i="8"/>
  <c r="AN119" i="8" s="1"/>
  <c r="AM120" i="8"/>
  <c r="AM121" i="8"/>
  <c r="AN121" i="8" s="1"/>
  <c r="AM122" i="8"/>
  <c r="AM123" i="8"/>
  <c r="AN123" i="8" s="1"/>
  <c r="AK20" i="8"/>
  <c r="AK21" i="8"/>
  <c r="AL21" i="8" s="1"/>
  <c r="AK22" i="8"/>
  <c r="AK23" i="8"/>
  <c r="AL23" i="8" s="1"/>
  <c r="AK24" i="8"/>
  <c r="AK25" i="8"/>
  <c r="AL25" i="8" s="1"/>
  <c r="AK26" i="8"/>
  <c r="AK27" i="8"/>
  <c r="AL27" i="8" s="1"/>
  <c r="AK28" i="8"/>
  <c r="AK29" i="8"/>
  <c r="AL29" i="8" s="1"/>
  <c r="AK30" i="8"/>
  <c r="AK31" i="8"/>
  <c r="AL31" i="8" s="1"/>
  <c r="AK32" i="8"/>
  <c r="AK33" i="8"/>
  <c r="AL33" i="8" s="1"/>
  <c r="AK34" i="8"/>
  <c r="AK35" i="8"/>
  <c r="AL35" i="8" s="1"/>
  <c r="AK36" i="8"/>
  <c r="AK37" i="8"/>
  <c r="AL37" i="8" s="1"/>
  <c r="AK38" i="8"/>
  <c r="AK39" i="8"/>
  <c r="AL39" i="8" s="1"/>
  <c r="AK40" i="8"/>
  <c r="AK41" i="8"/>
  <c r="AL41" i="8" s="1"/>
  <c r="AK42" i="8"/>
  <c r="AK43" i="8"/>
  <c r="AL43" i="8" s="1"/>
  <c r="AK44" i="8"/>
  <c r="AK45" i="8"/>
  <c r="AL45" i="8" s="1"/>
  <c r="AK46" i="8"/>
  <c r="AK47" i="8"/>
  <c r="AL47" i="8" s="1"/>
  <c r="AK48" i="8"/>
  <c r="AK49" i="8"/>
  <c r="AL49" i="8" s="1"/>
  <c r="AK50" i="8"/>
  <c r="AK51" i="8"/>
  <c r="AL51" i="8" s="1"/>
  <c r="AK52" i="8"/>
  <c r="AK53" i="8"/>
  <c r="AL53" i="8" s="1"/>
  <c r="AK54" i="8"/>
  <c r="AK55" i="8"/>
  <c r="AL55" i="8" s="1"/>
  <c r="AK56" i="8"/>
  <c r="AK57" i="8"/>
  <c r="AL57" i="8" s="1"/>
  <c r="AK58" i="8"/>
  <c r="AK59" i="8"/>
  <c r="AL59" i="8" s="1"/>
  <c r="AK60" i="8"/>
  <c r="AK61" i="8"/>
  <c r="AL61" i="8" s="1"/>
  <c r="AK62" i="8"/>
  <c r="AK63" i="8"/>
  <c r="AL63" i="8" s="1"/>
  <c r="AK64" i="8"/>
  <c r="AK65" i="8"/>
  <c r="AL65" i="8" s="1"/>
  <c r="AK66" i="8"/>
  <c r="AK67" i="8"/>
  <c r="AL67" i="8" s="1"/>
  <c r="AK68" i="8"/>
  <c r="AK69" i="8"/>
  <c r="AL69" i="8" s="1"/>
  <c r="AK70" i="8"/>
  <c r="AK71" i="8"/>
  <c r="AL71" i="8" s="1"/>
  <c r="AK72" i="8"/>
  <c r="AK73" i="8"/>
  <c r="AL73" i="8" s="1"/>
  <c r="AK74" i="8"/>
  <c r="AK75" i="8"/>
  <c r="AL75" i="8" s="1"/>
  <c r="AK76" i="8"/>
  <c r="AK77" i="8"/>
  <c r="AL77" i="8" s="1"/>
  <c r="AK78" i="8"/>
  <c r="AK79" i="8"/>
  <c r="AL79" i="8" s="1"/>
  <c r="AK80" i="8"/>
  <c r="AK81" i="8"/>
  <c r="AL81" i="8" s="1"/>
  <c r="AK82" i="8"/>
  <c r="AK83" i="8"/>
  <c r="AL83" i="8" s="1"/>
  <c r="AK84" i="8"/>
  <c r="AK85" i="8"/>
  <c r="AL85" i="8" s="1"/>
  <c r="AK86" i="8"/>
  <c r="AK87" i="8"/>
  <c r="AL87" i="8" s="1"/>
  <c r="AK88" i="8"/>
  <c r="AK89" i="8"/>
  <c r="AL89" i="8" s="1"/>
  <c r="AK90" i="8"/>
  <c r="AK91" i="8"/>
  <c r="AL91" i="8" s="1"/>
  <c r="AK92" i="8"/>
  <c r="AK93" i="8"/>
  <c r="AL93" i="8" s="1"/>
  <c r="AK94" i="8"/>
  <c r="AK95" i="8"/>
  <c r="AL95" i="8" s="1"/>
  <c r="AK96" i="8"/>
  <c r="AK97" i="8"/>
  <c r="AL97" i="8" s="1"/>
  <c r="AK98" i="8"/>
  <c r="AK99" i="8"/>
  <c r="AL99" i="8" s="1"/>
  <c r="AK100" i="8"/>
  <c r="AK101" i="8"/>
  <c r="AL101" i="8" s="1"/>
  <c r="AK102" i="8"/>
  <c r="AK103" i="8"/>
  <c r="AL103" i="8" s="1"/>
  <c r="AK104" i="8"/>
  <c r="AK105" i="8"/>
  <c r="AL105" i="8" s="1"/>
  <c r="AK106" i="8"/>
  <c r="AK107" i="8"/>
  <c r="AL107" i="8" s="1"/>
  <c r="AK108" i="8"/>
  <c r="AK109" i="8"/>
  <c r="AL109" i="8" s="1"/>
  <c r="AK110" i="8"/>
  <c r="AK111" i="8"/>
  <c r="AL111" i="8" s="1"/>
  <c r="AK112" i="8"/>
  <c r="AK113" i="8"/>
  <c r="AL113" i="8" s="1"/>
  <c r="AK114" i="8"/>
  <c r="AK115" i="8"/>
  <c r="AL115" i="8" s="1"/>
  <c r="AK116" i="8"/>
  <c r="AK117" i="8"/>
  <c r="AL117" i="8" s="1"/>
  <c r="AK118" i="8"/>
  <c r="AK119" i="8"/>
  <c r="AL119" i="8" s="1"/>
  <c r="AK120" i="8"/>
  <c r="AK121" i="8"/>
  <c r="AL121" i="8" s="1"/>
  <c r="AK122" i="8"/>
  <c r="AK123" i="8"/>
  <c r="AL123" i="8" s="1"/>
  <c r="AI20" i="8"/>
  <c r="AI21" i="8"/>
  <c r="AJ21" i="8" s="1"/>
  <c r="AI22" i="8"/>
  <c r="AI23" i="8"/>
  <c r="AJ23" i="8" s="1"/>
  <c r="AI24" i="8"/>
  <c r="AI25" i="8"/>
  <c r="AJ25" i="8" s="1"/>
  <c r="AI26" i="8"/>
  <c r="AI27" i="8"/>
  <c r="AJ27" i="8" s="1"/>
  <c r="AI28" i="8"/>
  <c r="AI29" i="8"/>
  <c r="AJ29" i="8" s="1"/>
  <c r="AI30" i="8"/>
  <c r="AI31" i="8"/>
  <c r="AJ31" i="8" s="1"/>
  <c r="AI32" i="8"/>
  <c r="AI33" i="8"/>
  <c r="AJ33" i="8" s="1"/>
  <c r="AI34" i="8"/>
  <c r="AI35" i="8"/>
  <c r="AJ35" i="8" s="1"/>
  <c r="AI36" i="8"/>
  <c r="AI37" i="8"/>
  <c r="AJ37" i="8" s="1"/>
  <c r="AI38" i="8"/>
  <c r="AI39" i="8"/>
  <c r="AJ39" i="8" s="1"/>
  <c r="AI40" i="8"/>
  <c r="AI41" i="8"/>
  <c r="AJ41" i="8" s="1"/>
  <c r="AI42" i="8"/>
  <c r="AI43" i="8"/>
  <c r="AJ43" i="8" s="1"/>
  <c r="AI44" i="8"/>
  <c r="AI45" i="8"/>
  <c r="AJ45" i="8" s="1"/>
  <c r="AI46" i="8"/>
  <c r="AI47" i="8"/>
  <c r="AJ47" i="8" s="1"/>
  <c r="AI48" i="8"/>
  <c r="AI49" i="8"/>
  <c r="AJ49" i="8" s="1"/>
  <c r="AI50" i="8"/>
  <c r="AI51" i="8"/>
  <c r="AJ51" i="8" s="1"/>
  <c r="AI52" i="8"/>
  <c r="AI53" i="8"/>
  <c r="AJ53" i="8" s="1"/>
  <c r="AI54" i="8"/>
  <c r="AI55" i="8"/>
  <c r="AJ55" i="8" s="1"/>
  <c r="AI56" i="8"/>
  <c r="AI57" i="8"/>
  <c r="AJ57" i="8" s="1"/>
  <c r="AI58" i="8"/>
  <c r="AI59" i="8"/>
  <c r="AJ59" i="8" s="1"/>
  <c r="AI60" i="8"/>
  <c r="AI61" i="8"/>
  <c r="AJ61" i="8" s="1"/>
  <c r="AI62" i="8"/>
  <c r="AI63" i="8"/>
  <c r="AJ63" i="8" s="1"/>
  <c r="AI64" i="8"/>
  <c r="AI65" i="8"/>
  <c r="AJ65" i="8" s="1"/>
  <c r="AI66" i="8"/>
  <c r="AI67" i="8"/>
  <c r="AJ67" i="8" s="1"/>
  <c r="AI68" i="8"/>
  <c r="AI69" i="8"/>
  <c r="AJ69" i="8" s="1"/>
  <c r="AI70" i="8"/>
  <c r="AI71" i="8"/>
  <c r="AJ71" i="8" s="1"/>
  <c r="AI72" i="8"/>
  <c r="AI73" i="8"/>
  <c r="AJ73" i="8" s="1"/>
  <c r="AI74" i="8"/>
  <c r="AI75" i="8"/>
  <c r="AJ75" i="8" s="1"/>
  <c r="AI76" i="8"/>
  <c r="AI77" i="8"/>
  <c r="AJ77" i="8" s="1"/>
  <c r="AI78" i="8"/>
  <c r="AI79" i="8"/>
  <c r="AJ79" i="8" s="1"/>
  <c r="AI80" i="8"/>
  <c r="AI81" i="8"/>
  <c r="AJ81" i="8" s="1"/>
  <c r="AI82" i="8"/>
  <c r="AI83" i="8"/>
  <c r="AJ83" i="8" s="1"/>
  <c r="AI84" i="8"/>
  <c r="AI85" i="8"/>
  <c r="AJ85" i="8" s="1"/>
  <c r="AI86" i="8"/>
  <c r="AI87" i="8"/>
  <c r="AJ87" i="8" s="1"/>
  <c r="AI88" i="8"/>
  <c r="AI89" i="8"/>
  <c r="AJ89" i="8" s="1"/>
  <c r="AI90" i="8"/>
  <c r="AI91" i="8"/>
  <c r="AJ91" i="8" s="1"/>
  <c r="AI92" i="8"/>
  <c r="AI93" i="8"/>
  <c r="AJ93" i="8" s="1"/>
  <c r="AI94" i="8"/>
  <c r="AI95" i="8"/>
  <c r="AJ95" i="8" s="1"/>
  <c r="AI96" i="8"/>
  <c r="AI97" i="8"/>
  <c r="AJ97" i="8" s="1"/>
  <c r="AI98" i="8"/>
  <c r="AI99" i="8"/>
  <c r="AJ99" i="8" s="1"/>
  <c r="AI100" i="8"/>
  <c r="AI101" i="8"/>
  <c r="AJ101" i="8" s="1"/>
  <c r="AI102" i="8"/>
  <c r="AI103" i="8"/>
  <c r="AJ103" i="8" s="1"/>
  <c r="AI104" i="8"/>
  <c r="AI105" i="8"/>
  <c r="AJ105" i="8" s="1"/>
  <c r="AI106" i="8"/>
  <c r="AI107" i="8"/>
  <c r="AJ107" i="8" s="1"/>
  <c r="AI108" i="8"/>
  <c r="AI109" i="8"/>
  <c r="AJ109" i="8" s="1"/>
  <c r="AI110" i="8"/>
  <c r="AI111" i="8"/>
  <c r="AJ111" i="8" s="1"/>
  <c r="AI112" i="8"/>
  <c r="AI113" i="8"/>
  <c r="AJ113" i="8" s="1"/>
  <c r="AI114" i="8"/>
  <c r="AI115" i="8"/>
  <c r="AJ115" i="8" s="1"/>
  <c r="AI116" i="8"/>
  <c r="AI117" i="8"/>
  <c r="AJ117" i="8" s="1"/>
  <c r="AI118" i="8"/>
  <c r="AI119" i="8"/>
  <c r="AJ119" i="8" s="1"/>
  <c r="AI120" i="8"/>
  <c r="AI121" i="8"/>
  <c r="AJ121" i="8" s="1"/>
  <c r="AI122" i="8"/>
  <c r="AI123" i="8"/>
  <c r="AJ123" i="8" s="1"/>
  <c r="AG20" i="8"/>
  <c r="AG21" i="8"/>
  <c r="AH21" i="8" s="1"/>
  <c r="AG22" i="8"/>
  <c r="AG23" i="8"/>
  <c r="AH23" i="8" s="1"/>
  <c r="AG24" i="8"/>
  <c r="AG25" i="8"/>
  <c r="AH25" i="8" s="1"/>
  <c r="AG26" i="8"/>
  <c r="AG27" i="8"/>
  <c r="AH27" i="8" s="1"/>
  <c r="AG28" i="8"/>
  <c r="AG29" i="8"/>
  <c r="AH29" i="8" s="1"/>
  <c r="AG30" i="8"/>
  <c r="AG31" i="8"/>
  <c r="AH31" i="8" s="1"/>
  <c r="AG32" i="8"/>
  <c r="AG33" i="8"/>
  <c r="AH33" i="8" s="1"/>
  <c r="AG34" i="8"/>
  <c r="AG35" i="8"/>
  <c r="AH35" i="8" s="1"/>
  <c r="AG36" i="8"/>
  <c r="AG37" i="8"/>
  <c r="AH37" i="8" s="1"/>
  <c r="AG38" i="8"/>
  <c r="AG39" i="8"/>
  <c r="AH39" i="8" s="1"/>
  <c r="AG40" i="8"/>
  <c r="AG41" i="8"/>
  <c r="AH41" i="8" s="1"/>
  <c r="AG42" i="8"/>
  <c r="AG43" i="8"/>
  <c r="AH43" i="8" s="1"/>
  <c r="AG44" i="8"/>
  <c r="AG45" i="8"/>
  <c r="AH45" i="8" s="1"/>
  <c r="AG46" i="8"/>
  <c r="AG47" i="8"/>
  <c r="AH47" i="8" s="1"/>
  <c r="AG48" i="8"/>
  <c r="AG49" i="8"/>
  <c r="AH49" i="8" s="1"/>
  <c r="AG50" i="8"/>
  <c r="AG51" i="8"/>
  <c r="AH51" i="8" s="1"/>
  <c r="AG52" i="8"/>
  <c r="AG53" i="8"/>
  <c r="AH53" i="8" s="1"/>
  <c r="AG54" i="8"/>
  <c r="AG55" i="8"/>
  <c r="AH55" i="8" s="1"/>
  <c r="AG56" i="8"/>
  <c r="AG57" i="8"/>
  <c r="AH57" i="8" s="1"/>
  <c r="AG58" i="8"/>
  <c r="AG59" i="8"/>
  <c r="AH59" i="8" s="1"/>
  <c r="AG60" i="8"/>
  <c r="AG61" i="8"/>
  <c r="AH61" i="8" s="1"/>
  <c r="AG62" i="8"/>
  <c r="AG63" i="8"/>
  <c r="AH63" i="8" s="1"/>
  <c r="AG64" i="8"/>
  <c r="AG65" i="8"/>
  <c r="AH65" i="8" s="1"/>
  <c r="AG66" i="8"/>
  <c r="AG67" i="8"/>
  <c r="AH67" i="8" s="1"/>
  <c r="AG68" i="8"/>
  <c r="AG69" i="8"/>
  <c r="AH69" i="8" s="1"/>
  <c r="AG70" i="8"/>
  <c r="AG71" i="8"/>
  <c r="AH71" i="8" s="1"/>
  <c r="AG72" i="8"/>
  <c r="AG73" i="8"/>
  <c r="AH73" i="8" s="1"/>
  <c r="AG74" i="8"/>
  <c r="AG75" i="8"/>
  <c r="AH75" i="8" s="1"/>
  <c r="AG76" i="8"/>
  <c r="AG77" i="8"/>
  <c r="AH77" i="8" s="1"/>
  <c r="AG78" i="8"/>
  <c r="AG79" i="8"/>
  <c r="AH79" i="8" s="1"/>
  <c r="AG80" i="8"/>
  <c r="AG81" i="8"/>
  <c r="AH81" i="8" s="1"/>
  <c r="AG82" i="8"/>
  <c r="AG83" i="8"/>
  <c r="AH83" i="8" s="1"/>
  <c r="AG84" i="8"/>
  <c r="AG85" i="8"/>
  <c r="AH85" i="8" s="1"/>
  <c r="AG86" i="8"/>
  <c r="AG87" i="8"/>
  <c r="AH87" i="8" s="1"/>
  <c r="AG88" i="8"/>
  <c r="AG89" i="8"/>
  <c r="AH89" i="8" s="1"/>
  <c r="AG90" i="8"/>
  <c r="AG91" i="8"/>
  <c r="AH91" i="8" s="1"/>
  <c r="AG92" i="8"/>
  <c r="AG93" i="8"/>
  <c r="AH93" i="8" s="1"/>
  <c r="AG94" i="8"/>
  <c r="AG95" i="8"/>
  <c r="AH95" i="8" s="1"/>
  <c r="AG96" i="8"/>
  <c r="AG97" i="8"/>
  <c r="AH97" i="8" s="1"/>
  <c r="AG98" i="8"/>
  <c r="AG99" i="8"/>
  <c r="AH99" i="8" s="1"/>
  <c r="AG100" i="8"/>
  <c r="AG101" i="8"/>
  <c r="AH101" i="8" s="1"/>
  <c r="AG102" i="8"/>
  <c r="AG103" i="8"/>
  <c r="AH103" i="8" s="1"/>
  <c r="AG104" i="8"/>
  <c r="AG105" i="8"/>
  <c r="AH105" i="8" s="1"/>
  <c r="AG106" i="8"/>
  <c r="AG107" i="8"/>
  <c r="AH107" i="8" s="1"/>
  <c r="AG108" i="8"/>
  <c r="AG109" i="8"/>
  <c r="AH109" i="8" s="1"/>
  <c r="AG110" i="8"/>
  <c r="AG111" i="8"/>
  <c r="AH111" i="8" s="1"/>
  <c r="AG112" i="8"/>
  <c r="AG113" i="8"/>
  <c r="AH113" i="8" s="1"/>
  <c r="AG114" i="8"/>
  <c r="AG115" i="8"/>
  <c r="AH115" i="8" s="1"/>
  <c r="AG116" i="8"/>
  <c r="AG117" i="8"/>
  <c r="AH117" i="8" s="1"/>
  <c r="AG118" i="8"/>
  <c r="AG119" i="8"/>
  <c r="AH119" i="8" s="1"/>
  <c r="AG120" i="8"/>
  <c r="AG121" i="8"/>
  <c r="AH121" i="8" s="1"/>
  <c r="AG122" i="8"/>
  <c r="AG123" i="8"/>
  <c r="AH123" i="8" s="1"/>
  <c r="AE20" i="8"/>
  <c r="AE21" i="8"/>
  <c r="AF21" i="8" s="1"/>
  <c r="AE22" i="8"/>
  <c r="AE23" i="8"/>
  <c r="AF23" i="8" s="1"/>
  <c r="AE24" i="8"/>
  <c r="AE25" i="8"/>
  <c r="AF25" i="8" s="1"/>
  <c r="AE26" i="8"/>
  <c r="AE27" i="8"/>
  <c r="AF27" i="8" s="1"/>
  <c r="AE28" i="8"/>
  <c r="AE29" i="8"/>
  <c r="AF29" i="8" s="1"/>
  <c r="AE30" i="8"/>
  <c r="AE31" i="8"/>
  <c r="AF31" i="8" s="1"/>
  <c r="AE32" i="8"/>
  <c r="AE33" i="8"/>
  <c r="AF33" i="8" s="1"/>
  <c r="AE34" i="8"/>
  <c r="AE35" i="8"/>
  <c r="AF35" i="8" s="1"/>
  <c r="AE36" i="8"/>
  <c r="AE37" i="8"/>
  <c r="AF37" i="8" s="1"/>
  <c r="AE38" i="8"/>
  <c r="AE39" i="8"/>
  <c r="AF39" i="8" s="1"/>
  <c r="AE40" i="8"/>
  <c r="AE41" i="8"/>
  <c r="AF41" i="8" s="1"/>
  <c r="AE42" i="8"/>
  <c r="AE43" i="8"/>
  <c r="AF43" i="8" s="1"/>
  <c r="AE44" i="8"/>
  <c r="AE45" i="8"/>
  <c r="AF45" i="8" s="1"/>
  <c r="AE46" i="8"/>
  <c r="AE47" i="8"/>
  <c r="AF47" i="8" s="1"/>
  <c r="AE48" i="8"/>
  <c r="AE49" i="8"/>
  <c r="AF49" i="8" s="1"/>
  <c r="AE50" i="8"/>
  <c r="AE51" i="8"/>
  <c r="AF51" i="8" s="1"/>
  <c r="AE52" i="8"/>
  <c r="AE53" i="8"/>
  <c r="AF53" i="8" s="1"/>
  <c r="AE54" i="8"/>
  <c r="AE55" i="8"/>
  <c r="AF55" i="8" s="1"/>
  <c r="AE56" i="8"/>
  <c r="AE57" i="8"/>
  <c r="AF57" i="8" s="1"/>
  <c r="AE58" i="8"/>
  <c r="AE59" i="8"/>
  <c r="AF59" i="8" s="1"/>
  <c r="AE60" i="8"/>
  <c r="AE61" i="8"/>
  <c r="AF61" i="8" s="1"/>
  <c r="AE62" i="8"/>
  <c r="AE63" i="8"/>
  <c r="AF63" i="8" s="1"/>
  <c r="AE64" i="8"/>
  <c r="AE65" i="8"/>
  <c r="AF65" i="8" s="1"/>
  <c r="AE66" i="8"/>
  <c r="AE67" i="8"/>
  <c r="AF67" i="8" s="1"/>
  <c r="AE68" i="8"/>
  <c r="AE69" i="8"/>
  <c r="AF69" i="8" s="1"/>
  <c r="AE70" i="8"/>
  <c r="AE71" i="8"/>
  <c r="AF71" i="8" s="1"/>
  <c r="AE72" i="8"/>
  <c r="AE73" i="8"/>
  <c r="AF73" i="8" s="1"/>
  <c r="AE74" i="8"/>
  <c r="AE75" i="8"/>
  <c r="AF75" i="8" s="1"/>
  <c r="AE76" i="8"/>
  <c r="AE77" i="8"/>
  <c r="AF77" i="8" s="1"/>
  <c r="AE78" i="8"/>
  <c r="AE79" i="8"/>
  <c r="AF79" i="8" s="1"/>
  <c r="AE80" i="8"/>
  <c r="AE81" i="8"/>
  <c r="AF81" i="8" s="1"/>
  <c r="AE82" i="8"/>
  <c r="AE83" i="8"/>
  <c r="AF83" i="8" s="1"/>
  <c r="AE84" i="8"/>
  <c r="AE85" i="8"/>
  <c r="AF85" i="8" s="1"/>
  <c r="AE86" i="8"/>
  <c r="AE87" i="8"/>
  <c r="AF87" i="8" s="1"/>
  <c r="AE88" i="8"/>
  <c r="AE89" i="8"/>
  <c r="AF89" i="8" s="1"/>
  <c r="AE90" i="8"/>
  <c r="AE91" i="8"/>
  <c r="AF91" i="8" s="1"/>
  <c r="AE92" i="8"/>
  <c r="AE93" i="8"/>
  <c r="AF93" i="8" s="1"/>
  <c r="AE94" i="8"/>
  <c r="AE95" i="8"/>
  <c r="AF95" i="8" s="1"/>
  <c r="AE96" i="8"/>
  <c r="AE97" i="8"/>
  <c r="AF97" i="8" s="1"/>
  <c r="AE98" i="8"/>
  <c r="AE99" i="8"/>
  <c r="AF99" i="8" s="1"/>
  <c r="AE100" i="8"/>
  <c r="AE101" i="8"/>
  <c r="AF101" i="8" s="1"/>
  <c r="AE102" i="8"/>
  <c r="AE103" i="8"/>
  <c r="AF103" i="8" s="1"/>
  <c r="AE104" i="8"/>
  <c r="AE105" i="8"/>
  <c r="AF105" i="8" s="1"/>
  <c r="AE106" i="8"/>
  <c r="AE107" i="8"/>
  <c r="AF107" i="8" s="1"/>
  <c r="AE108" i="8"/>
  <c r="AE109" i="8"/>
  <c r="AF109" i="8" s="1"/>
  <c r="AE110" i="8"/>
  <c r="AE111" i="8"/>
  <c r="AF111" i="8" s="1"/>
  <c r="AE112" i="8"/>
  <c r="AE113" i="8"/>
  <c r="AF113" i="8" s="1"/>
  <c r="AE114" i="8"/>
  <c r="AE115" i="8"/>
  <c r="AF115" i="8" s="1"/>
  <c r="AE116" i="8"/>
  <c r="AE117" i="8"/>
  <c r="AF117" i="8" s="1"/>
  <c r="AE118" i="8"/>
  <c r="AE119" i="8"/>
  <c r="AF119" i="8" s="1"/>
  <c r="AE120" i="8"/>
  <c r="AE121" i="8"/>
  <c r="AF121" i="8" s="1"/>
  <c r="AE122" i="8"/>
  <c r="AE123" i="8"/>
  <c r="AF123" i="8" s="1"/>
  <c r="AC20" i="8"/>
  <c r="AC21" i="8"/>
  <c r="AD21" i="8" s="1"/>
  <c r="AC22" i="8"/>
  <c r="AC23" i="8"/>
  <c r="AD23" i="8" s="1"/>
  <c r="AC24" i="8"/>
  <c r="AC25" i="8"/>
  <c r="AD25" i="8" s="1"/>
  <c r="AC26" i="8"/>
  <c r="AC27" i="8"/>
  <c r="AD27" i="8" s="1"/>
  <c r="AC28" i="8"/>
  <c r="AC29" i="8"/>
  <c r="AD29" i="8" s="1"/>
  <c r="AC30" i="8"/>
  <c r="AC31" i="8"/>
  <c r="AD31" i="8" s="1"/>
  <c r="AC32" i="8"/>
  <c r="AC33" i="8"/>
  <c r="AD33" i="8" s="1"/>
  <c r="AC34" i="8"/>
  <c r="AC35" i="8"/>
  <c r="AD35" i="8" s="1"/>
  <c r="AC36" i="8"/>
  <c r="AC37" i="8"/>
  <c r="AD37" i="8" s="1"/>
  <c r="AC38" i="8"/>
  <c r="AC39" i="8"/>
  <c r="AD39" i="8" s="1"/>
  <c r="AC40" i="8"/>
  <c r="AC41" i="8"/>
  <c r="AD41" i="8" s="1"/>
  <c r="AC42" i="8"/>
  <c r="AC43" i="8"/>
  <c r="AD43" i="8" s="1"/>
  <c r="AC44" i="8"/>
  <c r="AC45" i="8"/>
  <c r="AD45" i="8" s="1"/>
  <c r="AC46" i="8"/>
  <c r="AC47" i="8"/>
  <c r="AD47" i="8" s="1"/>
  <c r="AC48" i="8"/>
  <c r="AC49" i="8"/>
  <c r="AD49" i="8" s="1"/>
  <c r="AC50" i="8"/>
  <c r="AC51" i="8"/>
  <c r="AD51" i="8" s="1"/>
  <c r="AC52" i="8"/>
  <c r="AC53" i="8"/>
  <c r="AD53" i="8" s="1"/>
  <c r="AC54" i="8"/>
  <c r="AC55" i="8"/>
  <c r="AD55" i="8" s="1"/>
  <c r="AC56" i="8"/>
  <c r="AC57" i="8"/>
  <c r="AD57" i="8" s="1"/>
  <c r="AC58" i="8"/>
  <c r="AC59" i="8"/>
  <c r="AD59" i="8" s="1"/>
  <c r="AC60" i="8"/>
  <c r="AC61" i="8"/>
  <c r="AD61" i="8" s="1"/>
  <c r="AC62" i="8"/>
  <c r="AC63" i="8"/>
  <c r="AD63" i="8" s="1"/>
  <c r="AC64" i="8"/>
  <c r="AC65" i="8"/>
  <c r="AD65" i="8" s="1"/>
  <c r="AC66" i="8"/>
  <c r="AC67" i="8"/>
  <c r="AD67" i="8" s="1"/>
  <c r="AC68" i="8"/>
  <c r="AC69" i="8"/>
  <c r="AD69" i="8" s="1"/>
  <c r="AC70" i="8"/>
  <c r="AC71" i="8"/>
  <c r="AD71" i="8" s="1"/>
  <c r="AC72" i="8"/>
  <c r="AC73" i="8"/>
  <c r="AD73" i="8" s="1"/>
  <c r="AC74" i="8"/>
  <c r="AC75" i="8"/>
  <c r="AD75" i="8" s="1"/>
  <c r="AC76" i="8"/>
  <c r="AC77" i="8"/>
  <c r="AD77" i="8" s="1"/>
  <c r="AC78" i="8"/>
  <c r="AC79" i="8"/>
  <c r="AD79" i="8" s="1"/>
  <c r="AC80" i="8"/>
  <c r="AC81" i="8"/>
  <c r="AD81" i="8" s="1"/>
  <c r="AC82" i="8"/>
  <c r="AC83" i="8"/>
  <c r="AD83" i="8" s="1"/>
  <c r="AC84" i="8"/>
  <c r="AC85" i="8"/>
  <c r="AD85" i="8" s="1"/>
  <c r="AC86" i="8"/>
  <c r="AC87" i="8"/>
  <c r="AD87" i="8" s="1"/>
  <c r="AC88" i="8"/>
  <c r="AC89" i="8"/>
  <c r="AD89" i="8" s="1"/>
  <c r="AC90" i="8"/>
  <c r="AC91" i="8"/>
  <c r="AD91" i="8" s="1"/>
  <c r="AC92" i="8"/>
  <c r="AC93" i="8"/>
  <c r="AD93" i="8" s="1"/>
  <c r="AC94" i="8"/>
  <c r="AC95" i="8"/>
  <c r="AD95" i="8" s="1"/>
  <c r="AC96" i="8"/>
  <c r="AC97" i="8"/>
  <c r="AD97" i="8" s="1"/>
  <c r="AC98" i="8"/>
  <c r="AC99" i="8"/>
  <c r="AD99" i="8" s="1"/>
  <c r="AC100" i="8"/>
  <c r="AC101" i="8"/>
  <c r="AD101" i="8" s="1"/>
  <c r="AC102" i="8"/>
  <c r="AC103" i="8"/>
  <c r="AD103" i="8" s="1"/>
  <c r="AC104" i="8"/>
  <c r="AC105" i="8"/>
  <c r="AD105" i="8" s="1"/>
  <c r="AC106" i="8"/>
  <c r="AC107" i="8"/>
  <c r="AD107" i="8" s="1"/>
  <c r="AC108" i="8"/>
  <c r="AC109" i="8"/>
  <c r="AD109" i="8" s="1"/>
  <c r="AC110" i="8"/>
  <c r="AC111" i="8"/>
  <c r="AD111" i="8" s="1"/>
  <c r="AC112" i="8"/>
  <c r="AC113" i="8"/>
  <c r="AD113" i="8" s="1"/>
  <c r="AC114" i="8"/>
  <c r="AC115" i="8"/>
  <c r="AD115" i="8" s="1"/>
  <c r="AC116" i="8"/>
  <c r="AC117" i="8"/>
  <c r="AD117" i="8" s="1"/>
  <c r="AC118" i="8"/>
  <c r="AC119" i="8"/>
  <c r="AD119" i="8" s="1"/>
  <c r="AC120" i="8"/>
  <c r="AC121" i="8"/>
  <c r="AD121" i="8" s="1"/>
  <c r="AC122" i="8"/>
  <c r="AC123" i="8"/>
  <c r="AD123" i="8" s="1"/>
  <c r="AA20" i="8"/>
  <c r="AA21" i="8"/>
  <c r="AB21" i="8" s="1"/>
  <c r="AA22" i="8"/>
  <c r="AA23" i="8"/>
  <c r="AB23" i="8" s="1"/>
  <c r="AA24" i="8"/>
  <c r="AA25" i="8"/>
  <c r="AB25" i="8" s="1"/>
  <c r="AA26" i="8"/>
  <c r="AA27" i="8"/>
  <c r="AB27" i="8" s="1"/>
  <c r="AA28" i="8"/>
  <c r="AA29" i="8"/>
  <c r="AB29" i="8" s="1"/>
  <c r="AA30" i="8"/>
  <c r="AA31" i="8"/>
  <c r="AB31" i="8" s="1"/>
  <c r="AA32" i="8"/>
  <c r="AA33" i="8"/>
  <c r="AB33" i="8" s="1"/>
  <c r="AA34" i="8"/>
  <c r="AA35" i="8"/>
  <c r="AB35" i="8" s="1"/>
  <c r="AA36" i="8"/>
  <c r="AA37" i="8"/>
  <c r="AB37" i="8" s="1"/>
  <c r="AA38" i="8"/>
  <c r="AA39" i="8"/>
  <c r="AB39" i="8" s="1"/>
  <c r="AA40" i="8"/>
  <c r="AA41" i="8"/>
  <c r="AB41" i="8" s="1"/>
  <c r="AA42" i="8"/>
  <c r="AA43" i="8"/>
  <c r="AB43" i="8" s="1"/>
  <c r="AA44" i="8"/>
  <c r="AA45" i="8"/>
  <c r="AB45" i="8" s="1"/>
  <c r="AA46" i="8"/>
  <c r="AA47" i="8"/>
  <c r="AB47" i="8" s="1"/>
  <c r="AA48" i="8"/>
  <c r="AA49" i="8"/>
  <c r="AB49" i="8" s="1"/>
  <c r="AA50" i="8"/>
  <c r="AA51" i="8"/>
  <c r="AB51" i="8" s="1"/>
  <c r="AA52" i="8"/>
  <c r="AA53" i="8"/>
  <c r="AB53" i="8" s="1"/>
  <c r="AA54" i="8"/>
  <c r="AA55" i="8"/>
  <c r="AB55" i="8" s="1"/>
  <c r="AA56" i="8"/>
  <c r="AA57" i="8"/>
  <c r="AB57" i="8" s="1"/>
  <c r="AA58" i="8"/>
  <c r="AA59" i="8"/>
  <c r="AB59" i="8" s="1"/>
  <c r="AA60" i="8"/>
  <c r="AA61" i="8"/>
  <c r="AB61" i="8" s="1"/>
  <c r="AA62" i="8"/>
  <c r="AA63" i="8"/>
  <c r="AB63" i="8" s="1"/>
  <c r="AA64" i="8"/>
  <c r="AA65" i="8"/>
  <c r="AB65" i="8" s="1"/>
  <c r="AA66" i="8"/>
  <c r="AA67" i="8"/>
  <c r="AB67" i="8" s="1"/>
  <c r="AA68" i="8"/>
  <c r="AA69" i="8"/>
  <c r="AB69" i="8" s="1"/>
  <c r="AA70" i="8"/>
  <c r="AA71" i="8"/>
  <c r="AB71" i="8" s="1"/>
  <c r="AA72" i="8"/>
  <c r="AA73" i="8"/>
  <c r="AB73" i="8" s="1"/>
  <c r="AA74" i="8"/>
  <c r="AA75" i="8"/>
  <c r="AB75" i="8" s="1"/>
  <c r="AA76" i="8"/>
  <c r="AA77" i="8"/>
  <c r="AB77" i="8" s="1"/>
  <c r="AA78" i="8"/>
  <c r="AA79" i="8"/>
  <c r="AB79" i="8" s="1"/>
  <c r="AA80" i="8"/>
  <c r="AA81" i="8"/>
  <c r="AB81" i="8" s="1"/>
  <c r="AA82" i="8"/>
  <c r="AA83" i="8"/>
  <c r="AB83" i="8" s="1"/>
  <c r="AA84" i="8"/>
  <c r="AA85" i="8"/>
  <c r="AB85" i="8" s="1"/>
  <c r="AA86" i="8"/>
  <c r="AA87" i="8"/>
  <c r="AB87" i="8" s="1"/>
  <c r="AA88" i="8"/>
  <c r="AA89" i="8"/>
  <c r="AB89" i="8" s="1"/>
  <c r="AA90" i="8"/>
  <c r="AA91" i="8"/>
  <c r="AB91" i="8" s="1"/>
  <c r="AA92" i="8"/>
  <c r="AA93" i="8"/>
  <c r="AB93" i="8" s="1"/>
  <c r="AA94" i="8"/>
  <c r="AA95" i="8"/>
  <c r="AB95" i="8" s="1"/>
  <c r="AA96" i="8"/>
  <c r="AA97" i="8"/>
  <c r="AB97" i="8" s="1"/>
  <c r="AA98" i="8"/>
  <c r="AA99" i="8"/>
  <c r="AB99" i="8" s="1"/>
  <c r="AA100" i="8"/>
  <c r="AA101" i="8"/>
  <c r="AB101" i="8" s="1"/>
  <c r="AA102" i="8"/>
  <c r="AA103" i="8"/>
  <c r="AB103" i="8" s="1"/>
  <c r="AA104" i="8"/>
  <c r="AA105" i="8"/>
  <c r="AB105" i="8" s="1"/>
  <c r="AA106" i="8"/>
  <c r="AA107" i="8"/>
  <c r="AB107" i="8" s="1"/>
  <c r="AA108" i="8"/>
  <c r="AA109" i="8"/>
  <c r="AB109" i="8" s="1"/>
  <c r="AA110" i="8"/>
  <c r="AA111" i="8"/>
  <c r="AB111" i="8" s="1"/>
  <c r="AA112" i="8"/>
  <c r="AA113" i="8"/>
  <c r="AB113" i="8" s="1"/>
  <c r="AA114" i="8"/>
  <c r="AA115" i="8"/>
  <c r="AB115" i="8" s="1"/>
  <c r="AA116" i="8"/>
  <c r="AA117" i="8"/>
  <c r="AB117" i="8" s="1"/>
  <c r="AA118" i="8"/>
  <c r="AA119" i="8"/>
  <c r="AB119" i="8" s="1"/>
  <c r="AA120" i="8"/>
  <c r="AA121" i="8"/>
  <c r="AB121" i="8" s="1"/>
  <c r="AA122" i="8"/>
  <c r="AA123" i="8"/>
  <c r="AB123" i="8" s="1"/>
  <c r="Y20" i="8"/>
  <c r="Y21" i="8"/>
  <c r="Z21" i="8" s="1"/>
  <c r="Y22" i="8"/>
  <c r="Y23" i="8"/>
  <c r="Z23" i="8" s="1"/>
  <c r="Y24" i="8"/>
  <c r="Y25" i="8"/>
  <c r="Z25" i="8" s="1"/>
  <c r="Y26" i="8"/>
  <c r="Y27" i="8"/>
  <c r="Z27" i="8" s="1"/>
  <c r="Y28" i="8"/>
  <c r="Y29" i="8"/>
  <c r="Z29" i="8" s="1"/>
  <c r="Y30" i="8"/>
  <c r="Y31" i="8"/>
  <c r="Z31" i="8" s="1"/>
  <c r="Y32" i="8"/>
  <c r="Y33" i="8"/>
  <c r="Z33" i="8" s="1"/>
  <c r="Y34" i="8"/>
  <c r="Y35" i="8"/>
  <c r="Z35" i="8" s="1"/>
  <c r="Y36" i="8"/>
  <c r="Y37" i="8"/>
  <c r="Z37" i="8" s="1"/>
  <c r="Y38" i="8"/>
  <c r="Y39" i="8"/>
  <c r="Z39" i="8" s="1"/>
  <c r="Y40" i="8"/>
  <c r="Y41" i="8"/>
  <c r="Z41" i="8" s="1"/>
  <c r="Y42" i="8"/>
  <c r="Y43" i="8"/>
  <c r="Z43" i="8" s="1"/>
  <c r="Y44" i="8"/>
  <c r="Y45" i="8"/>
  <c r="Z45" i="8" s="1"/>
  <c r="Y46" i="8"/>
  <c r="Y47" i="8"/>
  <c r="Z47" i="8" s="1"/>
  <c r="Y48" i="8"/>
  <c r="Y49" i="8"/>
  <c r="Z49" i="8" s="1"/>
  <c r="Y50" i="8"/>
  <c r="Y51" i="8"/>
  <c r="Z51" i="8" s="1"/>
  <c r="Y52" i="8"/>
  <c r="Y53" i="8"/>
  <c r="Z53" i="8" s="1"/>
  <c r="Y54" i="8"/>
  <c r="Y55" i="8"/>
  <c r="Z55" i="8" s="1"/>
  <c r="Y56" i="8"/>
  <c r="Y57" i="8"/>
  <c r="Z57" i="8" s="1"/>
  <c r="Y58" i="8"/>
  <c r="Y59" i="8"/>
  <c r="Z59" i="8" s="1"/>
  <c r="Y60" i="8"/>
  <c r="Y61" i="8"/>
  <c r="Z61" i="8" s="1"/>
  <c r="Y62" i="8"/>
  <c r="Y63" i="8"/>
  <c r="Z63" i="8" s="1"/>
  <c r="Y64" i="8"/>
  <c r="Y65" i="8"/>
  <c r="Z65" i="8" s="1"/>
  <c r="Y66" i="8"/>
  <c r="Y67" i="8"/>
  <c r="Z67" i="8" s="1"/>
  <c r="Y68" i="8"/>
  <c r="Y69" i="8"/>
  <c r="Z69" i="8" s="1"/>
  <c r="Y70" i="8"/>
  <c r="Y71" i="8"/>
  <c r="Z71" i="8" s="1"/>
  <c r="Y72" i="8"/>
  <c r="Y73" i="8"/>
  <c r="Z73" i="8" s="1"/>
  <c r="Y74" i="8"/>
  <c r="Y75" i="8"/>
  <c r="Z75" i="8" s="1"/>
  <c r="Y76" i="8"/>
  <c r="Y77" i="8"/>
  <c r="Z77" i="8" s="1"/>
  <c r="Y78" i="8"/>
  <c r="Y79" i="8"/>
  <c r="Z79" i="8" s="1"/>
  <c r="Y80" i="8"/>
  <c r="Y81" i="8"/>
  <c r="Z81" i="8" s="1"/>
  <c r="Y82" i="8"/>
  <c r="Y83" i="8"/>
  <c r="Z83" i="8" s="1"/>
  <c r="Y84" i="8"/>
  <c r="Y85" i="8"/>
  <c r="Z85" i="8" s="1"/>
  <c r="Y86" i="8"/>
  <c r="Y87" i="8"/>
  <c r="Z87" i="8" s="1"/>
  <c r="Y88" i="8"/>
  <c r="Y89" i="8"/>
  <c r="Z89" i="8" s="1"/>
  <c r="Y90" i="8"/>
  <c r="Y91" i="8"/>
  <c r="Z91" i="8" s="1"/>
  <c r="Y92" i="8"/>
  <c r="Y93" i="8"/>
  <c r="Z93" i="8" s="1"/>
  <c r="Y94" i="8"/>
  <c r="Y95" i="8"/>
  <c r="Z95" i="8" s="1"/>
  <c r="Y96" i="8"/>
  <c r="Y97" i="8"/>
  <c r="Z97" i="8" s="1"/>
  <c r="Y98" i="8"/>
  <c r="Y99" i="8"/>
  <c r="Z99" i="8" s="1"/>
  <c r="Y100" i="8"/>
  <c r="Y101" i="8"/>
  <c r="Z101" i="8" s="1"/>
  <c r="Y102" i="8"/>
  <c r="Y103" i="8"/>
  <c r="Z103" i="8" s="1"/>
  <c r="Y104" i="8"/>
  <c r="Y105" i="8"/>
  <c r="Z105" i="8" s="1"/>
  <c r="Y106" i="8"/>
  <c r="Y107" i="8"/>
  <c r="Z107" i="8" s="1"/>
  <c r="Y108" i="8"/>
  <c r="Y109" i="8"/>
  <c r="Z109" i="8" s="1"/>
  <c r="Y110" i="8"/>
  <c r="Y111" i="8"/>
  <c r="Z111" i="8" s="1"/>
  <c r="Y112" i="8"/>
  <c r="Y113" i="8"/>
  <c r="Z113" i="8" s="1"/>
  <c r="Y114" i="8"/>
  <c r="Y115" i="8"/>
  <c r="Z115" i="8" s="1"/>
  <c r="Y116" i="8"/>
  <c r="Y117" i="8"/>
  <c r="Z117" i="8" s="1"/>
  <c r="Y118" i="8"/>
  <c r="Y119" i="8"/>
  <c r="Z119" i="8" s="1"/>
  <c r="Y120" i="8"/>
  <c r="Y121" i="8"/>
  <c r="Z121" i="8" s="1"/>
  <c r="Y122" i="8"/>
  <c r="Y123" i="8"/>
  <c r="Z123" i="8" s="1"/>
  <c r="W20" i="8"/>
  <c r="W21" i="8"/>
  <c r="X21" i="8" s="1"/>
  <c r="W22" i="8"/>
  <c r="W23" i="8"/>
  <c r="X23" i="8" s="1"/>
  <c r="W24" i="8"/>
  <c r="W25" i="8"/>
  <c r="X25" i="8" s="1"/>
  <c r="W26" i="8"/>
  <c r="W27" i="8"/>
  <c r="X27" i="8" s="1"/>
  <c r="W28" i="8"/>
  <c r="W29" i="8"/>
  <c r="X29" i="8" s="1"/>
  <c r="W30" i="8"/>
  <c r="W31" i="8"/>
  <c r="X31" i="8" s="1"/>
  <c r="W32" i="8"/>
  <c r="W33" i="8"/>
  <c r="X33" i="8" s="1"/>
  <c r="W34" i="8"/>
  <c r="W35" i="8"/>
  <c r="X35" i="8" s="1"/>
  <c r="W36" i="8"/>
  <c r="W37" i="8"/>
  <c r="X37" i="8" s="1"/>
  <c r="W38" i="8"/>
  <c r="W39" i="8"/>
  <c r="X39" i="8" s="1"/>
  <c r="W40" i="8"/>
  <c r="W41" i="8"/>
  <c r="X41" i="8" s="1"/>
  <c r="W42" i="8"/>
  <c r="W43" i="8"/>
  <c r="X43" i="8" s="1"/>
  <c r="W44" i="8"/>
  <c r="W45" i="8"/>
  <c r="X45" i="8" s="1"/>
  <c r="W46" i="8"/>
  <c r="W47" i="8"/>
  <c r="X47" i="8" s="1"/>
  <c r="W48" i="8"/>
  <c r="W49" i="8"/>
  <c r="X49" i="8" s="1"/>
  <c r="W50" i="8"/>
  <c r="W51" i="8"/>
  <c r="X51" i="8" s="1"/>
  <c r="W52" i="8"/>
  <c r="W53" i="8"/>
  <c r="X53" i="8" s="1"/>
  <c r="W54" i="8"/>
  <c r="W55" i="8"/>
  <c r="X55" i="8" s="1"/>
  <c r="W56" i="8"/>
  <c r="W57" i="8"/>
  <c r="X57" i="8" s="1"/>
  <c r="W58" i="8"/>
  <c r="W59" i="8"/>
  <c r="X59" i="8" s="1"/>
  <c r="W60" i="8"/>
  <c r="W61" i="8"/>
  <c r="X61" i="8" s="1"/>
  <c r="W62" i="8"/>
  <c r="W63" i="8"/>
  <c r="X63" i="8" s="1"/>
  <c r="W64" i="8"/>
  <c r="W65" i="8"/>
  <c r="X65" i="8" s="1"/>
  <c r="W66" i="8"/>
  <c r="W67" i="8"/>
  <c r="X67" i="8" s="1"/>
  <c r="W68" i="8"/>
  <c r="W69" i="8"/>
  <c r="X69" i="8" s="1"/>
  <c r="W70" i="8"/>
  <c r="W71" i="8"/>
  <c r="X71" i="8" s="1"/>
  <c r="W72" i="8"/>
  <c r="W73" i="8"/>
  <c r="X73" i="8" s="1"/>
  <c r="W74" i="8"/>
  <c r="W75" i="8"/>
  <c r="X75" i="8" s="1"/>
  <c r="W76" i="8"/>
  <c r="W77" i="8"/>
  <c r="X77" i="8" s="1"/>
  <c r="W78" i="8"/>
  <c r="W79" i="8"/>
  <c r="X79" i="8" s="1"/>
  <c r="W80" i="8"/>
  <c r="W81" i="8"/>
  <c r="X81" i="8" s="1"/>
  <c r="W82" i="8"/>
  <c r="W83" i="8"/>
  <c r="X83" i="8" s="1"/>
  <c r="W84" i="8"/>
  <c r="W85" i="8"/>
  <c r="X85" i="8" s="1"/>
  <c r="W86" i="8"/>
  <c r="W87" i="8"/>
  <c r="X87" i="8" s="1"/>
  <c r="W88" i="8"/>
  <c r="W89" i="8"/>
  <c r="X89" i="8" s="1"/>
  <c r="W90" i="8"/>
  <c r="W91" i="8"/>
  <c r="X91" i="8" s="1"/>
  <c r="W92" i="8"/>
  <c r="W93" i="8"/>
  <c r="X93" i="8" s="1"/>
  <c r="W94" i="8"/>
  <c r="W95" i="8"/>
  <c r="X95" i="8" s="1"/>
  <c r="W96" i="8"/>
  <c r="W97" i="8"/>
  <c r="X97" i="8" s="1"/>
  <c r="W98" i="8"/>
  <c r="W99" i="8"/>
  <c r="X99" i="8" s="1"/>
  <c r="W100" i="8"/>
  <c r="W101" i="8"/>
  <c r="X101" i="8" s="1"/>
  <c r="W102" i="8"/>
  <c r="W103" i="8"/>
  <c r="X103" i="8" s="1"/>
  <c r="W104" i="8"/>
  <c r="W105" i="8"/>
  <c r="X105" i="8" s="1"/>
  <c r="W106" i="8"/>
  <c r="W107" i="8"/>
  <c r="X107" i="8" s="1"/>
  <c r="W108" i="8"/>
  <c r="W109" i="8"/>
  <c r="X109" i="8" s="1"/>
  <c r="W110" i="8"/>
  <c r="W111" i="8"/>
  <c r="X111" i="8" s="1"/>
  <c r="W112" i="8"/>
  <c r="W113" i="8"/>
  <c r="X113" i="8" s="1"/>
  <c r="W114" i="8"/>
  <c r="W115" i="8"/>
  <c r="X115" i="8" s="1"/>
  <c r="W116" i="8"/>
  <c r="W117" i="8"/>
  <c r="X117" i="8" s="1"/>
  <c r="W118" i="8"/>
  <c r="W119" i="8"/>
  <c r="X119" i="8" s="1"/>
  <c r="W120" i="8"/>
  <c r="W121" i="8"/>
  <c r="X121" i="8" s="1"/>
  <c r="W122" i="8"/>
  <c r="W123" i="8"/>
  <c r="X123" i="8" s="1"/>
  <c r="U20" i="8"/>
  <c r="U21" i="8"/>
  <c r="V21" i="8" s="1"/>
  <c r="U22" i="8"/>
  <c r="U23" i="8"/>
  <c r="V23" i="8" s="1"/>
  <c r="U24" i="8"/>
  <c r="U25" i="8"/>
  <c r="V25" i="8" s="1"/>
  <c r="U26" i="8"/>
  <c r="U27" i="8"/>
  <c r="V27" i="8" s="1"/>
  <c r="U28" i="8"/>
  <c r="U29" i="8"/>
  <c r="V29" i="8" s="1"/>
  <c r="U30" i="8"/>
  <c r="U31" i="8"/>
  <c r="V31" i="8" s="1"/>
  <c r="U32" i="8"/>
  <c r="U33" i="8"/>
  <c r="V33" i="8" s="1"/>
  <c r="U34" i="8"/>
  <c r="U35" i="8"/>
  <c r="V35" i="8" s="1"/>
  <c r="U36" i="8"/>
  <c r="U37" i="8"/>
  <c r="V37" i="8" s="1"/>
  <c r="U38" i="8"/>
  <c r="U39" i="8"/>
  <c r="V39" i="8" s="1"/>
  <c r="U40" i="8"/>
  <c r="U41" i="8"/>
  <c r="V41" i="8" s="1"/>
  <c r="U42" i="8"/>
  <c r="U43" i="8"/>
  <c r="V43" i="8" s="1"/>
  <c r="U44" i="8"/>
  <c r="U45" i="8"/>
  <c r="V45" i="8" s="1"/>
  <c r="U46" i="8"/>
  <c r="U47" i="8"/>
  <c r="V47" i="8" s="1"/>
  <c r="U48" i="8"/>
  <c r="U49" i="8"/>
  <c r="V49" i="8" s="1"/>
  <c r="U50" i="8"/>
  <c r="U51" i="8"/>
  <c r="V51" i="8" s="1"/>
  <c r="U52" i="8"/>
  <c r="U53" i="8"/>
  <c r="V53" i="8" s="1"/>
  <c r="U54" i="8"/>
  <c r="U55" i="8"/>
  <c r="V55" i="8" s="1"/>
  <c r="U56" i="8"/>
  <c r="U57" i="8"/>
  <c r="V57" i="8" s="1"/>
  <c r="U58" i="8"/>
  <c r="U59" i="8"/>
  <c r="V59" i="8" s="1"/>
  <c r="U60" i="8"/>
  <c r="U61" i="8"/>
  <c r="V61" i="8" s="1"/>
  <c r="U62" i="8"/>
  <c r="U63" i="8"/>
  <c r="V63" i="8" s="1"/>
  <c r="U64" i="8"/>
  <c r="U65" i="8"/>
  <c r="V65" i="8" s="1"/>
  <c r="U66" i="8"/>
  <c r="U67" i="8"/>
  <c r="V67" i="8" s="1"/>
  <c r="U68" i="8"/>
  <c r="U69" i="8"/>
  <c r="V69" i="8" s="1"/>
  <c r="U70" i="8"/>
  <c r="U71" i="8"/>
  <c r="V71" i="8" s="1"/>
  <c r="U72" i="8"/>
  <c r="U73" i="8"/>
  <c r="V73" i="8" s="1"/>
  <c r="U74" i="8"/>
  <c r="U75" i="8"/>
  <c r="V75" i="8" s="1"/>
  <c r="U76" i="8"/>
  <c r="U77" i="8"/>
  <c r="V77" i="8" s="1"/>
  <c r="U78" i="8"/>
  <c r="U79" i="8"/>
  <c r="V79" i="8" s="1"/>
  <c r="U80" i="8"/>
  <c r="U81" i="8"/>
  <c r="V81" i="8" s="1"/>
  <c r="U82" i="8"/>
  <c r="U83" i="8"/>
  <c r="V83" i="8" s="1"/>
  <c r="U84" i="8"/>
  <c r="U85" i="8"/>
  <c r="V85" i="8" s="1"/>
  <c r="U86" i="8"/>
  <c r="U87" i="8"/>
  <c r="V87" i="8" s="1"/>
  <c r="U88" i="8"/>
  <c r="U89" i="8"/>
  <c r="V89" i="8" s="1"/>
  <c r="U90" i="8"/>
  <c r="U91" i="8"/>
  <c r="V91" i="8" s="1"/>
  <c r="U92" i="8"/>
  <c r="U93" i="8"/>
  <c r="V93" i="8" s="1"/>
  <c r="U94" i="8"/>
  <c r="U95" i="8"/>
  <c r="V95" i="8" s="1"/>
  <c r="U96" i="8"/>
  <c r="U97" i="8"/>
  <c r="V97" i="8" s="1"/>
  <c r="U98" i="8"/>
  <c r="U99" i="8"/>
  <c r="V99" i="8" s="1"/>
  <c r="U100" i="8"/>
  <c r="U101" i="8"/>
  <c r="V101" i="8" s="1"/>
  <c r="U102" i="8"/>
  <c r="U103" i="8"/>
  <c r="V103" i="8" s="1"/>
  <c r="U104" i="8"/>
  <c r="U105" i="8"/>
  <c r="V105" i="8" s="1"/>
  <c r="U106" i="8"/>
  <c r="U107" i="8"/>
  <c r="V107" i="8" s="1"/>
  <c r="U108" i="8"/>
  <c r="U109" i="8"/>
  <c r="V109" i="8" s="1"/>
  <c r="U110" i="8"/>
  <c r="U111" i="8"/>
  <c r="V111" i="8" s="1"/>
  <c r="U112" i="8"/>
  <c r="U113" i="8"/>
  <c r="V113" i="8" s="1"/>
  <c r="U114" i="8"/>
  <c r="U115" i="8"/>
  <c r="V115" i="8" s="1"/>
  <c r="U116" i="8"/>
  <c r="U117" i="8"/>
  <c r="V117" i="8" s="1"/>
  <c r="U118" i="8"/>
  <c r="U119" i="8"/>
  <c r="V119" i="8" s="1"/>
  <c r="U120" i="8"/>
  <c r="U121" i="8"/>
  <c r="V121" i="8" s="1"/>
  <c r="U122" i="8"/>
  <c r="U123" i="8"/>
  <c r="V123" i="8" s="1"/>
  <c r="S20" i="8"/>
  <c r="S21" i="8"/>
  <c r="T21" i="8" s="1"/>
  <c r="S22" i="8"/>
  <c r="S23" i="8"/>
  <c r="T23" i="8" s="1"/>
  <c r="S24" i="8"/>
  <c r="S25" i="8"/>
  <c r="T25" i="8" s="1"/>
  <c r="S26" i="8"/>
  <c r="S27" i="8"/>
  <c r="T27" i="8" s="1"/>
  <c r="S28" i="8"/>
  <c r="S29" i="8"/>
  <c r="T29" i="8" s="1"/>
  <c r="S30" i="8"/>
  <c r="S31" i="8"/>
  <c r="T31" i="8" s="1"/>
  <c r="S32" i="8"/>
  <c r="S33" i="8"/>
  <c r="T33" i="8" s="1"/>
  <c r="S34" i="8"/>
  <c r="S35" i="8"/>
  <c r="T35" i="8" s="1"/>
  <c r="S36" i="8"/>
  <c r="S37" i="8"/>
  <c r="T37" i="8" s="1"/>
  <c r="S38" i="8"/>
  <c r="S39" i="8"/>
  <c r="T39" i="8" s="1"/>
  <c r="S40" i="8"/>
  <c r="S41" i="8"/>
  <c r="T41" i="8" s="1"/>
  <c r="S42" i="8"/>
  <c r="S43" i="8"/>
  <c r="T43" i="8" s="1"/>
  <c r="S44" i="8"/>
  <c r="S45" i="8"/>
  <c r="T45" i="8" s="1"/>
  <c r="S46" i="8"/>
  <c r="S47" i="8"/>
  <c r="T47" i="8" s="1"/>
  <c r="S48" i="8"/>
  <c r="S49" i="8"/>
  <c r="T49" i="8" s="1"/>
  <c r="S50" i="8"/>
  <c r="S51" i="8"/>
  <c r="T51" i="8" s="1"/>
  <c r="S52" i="8"/>
  <c r="S53" i="8"/>
  <c r="T53" i="8" s="1"/>
  <c r="S54" i="8"/>
  <c r="S55" i="8"/>
  <c r="T55" i="8" s="1"/>
  <c r="S56" i="8"/>
  <c r="S57" i="8"/>
  <c r="T57" i="8" s="1"/>
  <c r="S58" i="8"/>
  <c r="S59" i="8"/>
  <c r="T59" i="8" s="1"/>
  <c r="S60" i="8"/>
  <c r="S61" i="8"/>
  <c r="T61" i="8" s="1"/>
  <c r="S62" i="8"/>
  <c r="S63" i="8"/>
  <c r="T63" i="8" s="1"/>
  <c r="S64" i="8"/>
  <c r="S65" i="8"/>
  <c r="T65" i="8" s="1"/>
  <c r="S66" i="8"/>
  <c r="S67" i="8"/>
  <c r="T67" i="8" s="1"/>
  <c r="S68" i="8"/>
  <c r="S69" i="8"/>
  <c r="T69" i="8" s="1"/>
  <c r="S70" i="8"/>
  <c r="S71" i="8"/>
  <c r="T71" i="8" s="1"/>
  <c r="S72" i="8"/>
  <c r="S73" i="8"/>
  <c r="T73" i="8" s="1"/>
  <c r="S74" i="8"/>
  <c r="S75" i="8"/>
  <c r="T75" i="8" s="1"/>
  <c r="S76" i="8"/>
  <c r="S77" i="8"/>
  <c r="T77" i="8" s="1"/>
  <c r="S78" i="8"/>
  <c r="S79" i="8"/>
  <c r="T79" i="8" s="1"/>
  <c r="S80" i="8"/>
  <c r="S81" i="8"/>
  <c r="T81" i="8" s="1"/>
  <c r="S82" i="8"/>
  <c r="S83" i="8"/>
  <c r="T83" i="8" s="1"/>
  <c r="S84" i="8"/>
  <c r="S85" i="8"/>
  <c r="T85" i="8" s="1"/>
  <c r="S86" i="8"/>
  <c r="S87" i="8"/>
  <c r="T87" i="8" s="1"/>
  <c r="S88" i="8"/>
  <c r="S89" i="8"/>
  <c r="T89" i="8" s="1"/>
  <c r="S90" i="8"/>
  <c r="S91" i="8"/>
  <c r="T91" i="8" s="1"/>
  <c r="S92" i="8"/>
  <c r="S93" i="8"/>
  <c r="T93" i="8" s="1"/>
  <c r="S94" i="8"/>
  <c r="S95" i="8"/>
  <c r="T95" i="8" s="1"/>
  <c r="S96" i="8"/>
  <c r="S97" i="8"/>
  <c r="T97" i="8" s="1"/>
  <c r="S98" i="8"/>
  <c r="S99" i="8"/>
  <c r="T99" i="8" s="1"/>
  <c r="S100" i="8"/>
  <c r="S101" i="8"/>
  <c r="T101" i="8" s="1"/>
  <c r="S102" i="8"/>
  <c r="S103" i="8"/>
  <c r="T103" i="8" s="1"/>
  <c r="S104" i="8"/>
  <c r="S105" i="8"/>
  <c r="T105" i="8" s="1"/>
  <c r="S106" i="8"/>
  <c r="S107" i="8"/>
  <c r="T107" i="8" s="1"/>
  <c r="S108" i="8"/>
  <c r="S109" i="8"/>
  <c r="T109" i="8" s="1"/>
  <c r="S110" i="8"/>
  <c r="S111" i="8"/>
  <c r="T111" i="8" s="1"/>
  <c r="S112" i="8"/>
  <c r="S113" i="8"/>
  <c r="T113" i="8" s="1"/>
  <c r="S114" i="8"/>
  <c r="S115" i="8"/>
  <c r="T115" i="8" s="1"/>
  <c r="S116" i="8"/>
  <c r="S117" i="8"/>
  <c r="T117" i="8" s="1"/>
  <c r="S118" i="8"/>
  <c r="S119" i="8"/>
  <c r="T119" i="8" s="1"/>
  <c r="S120" i="8"/>
  <c r="S121" i="8"/>
  <c r="T121" i="8" s="1"/>
  <c r="S122" i="8"/>
  <c r="S123" i="8"/>
  <c r="T123" i="8" s="1"/>
  <c r="Q20" i="8"/>
  <c r="Q21" i="8"/>
  <c r="R21" i="8" s="1"/>
  <c r="Q22" i="8"/>
  <c r="Q23" i="8"/>
  <c r="R23" i="8" s="1"/>
  <c r="Q24" i="8"/>
  <c r="Q25" i="8"/>
  <c r="R25" i="8" s="1"/>
  <c r="Q26" i="8"/>
  <c r="Q27" i="8"/>
  <c r="R27" i="8" s="1"/>
  <c r="Q28" i="8"/>
  <c r="Q29" i="8"/>
  <c r="R29" i="8" s="1"/>
  <c r="Q30" i="8"/>
  <c r="Q31" i="8"/>
  <c r="R31" i="8" s="1"/>
  <c r="Q32" i="8"/>
  <c r="Q33" i="8"/>
  <c r="R33" i="8" s="1"/>
  <c r="Q34" i="8"/>
  <c r="Q35" i="8"/>
  <c r="R35" i="8" s="1"/>
  <c r="Q36" i="8"/>
  <c r="Q37" i="8"/>
  <c r="R37" i="8" s="1"/>
  <c r="Q38" i="8"/>
  <c r="Q39" i="8"/>
  <c r="R39" i="8" s="1"/>
  <c r="Q40" i="8"/>
  <c r="Q41" i="8"/>
  <c r="R41" i="8" s="1"/>
  <c r="Q42" i="8"/>
  <c r="Q43" i="8"/>
  <c r="R43" i="8" s="1"/>
  <c r="Q44" i="8"/>
  <c r="Q45" i="8"/>
  <c r="R45" i="8" s="1"/>
  <c r="Q46" i="8"/>
  <c r="Q47" i="8"/>
  <c r="R47" i="8" s="1"/>
  <c r="Q48" i="8"/>
  <c r="Q49" i="8"/>
  <c r="R49" i="8" s="1"/>
  <c r="Q50" i="8"/>
  <c r="Q51" i="8"/>
  <c r="R51" i="8" s="1"/>
  <c r="Q52" i="8"/>
  <c r="Q53" i="8"/>
  <c r="R53" i="8" s="1"/>
  <c r="Q54" i="8"/>
  <c r="Q55" i="8"/>
  <c r="R55" i="8" s="1"/>
  <c r="Q56" i="8"/>
  <c r="Q57" i="8"/>
  <c r="R57" i="8" s="1"/>
  <c r="Q58" i="8"/>
  <c r="Q59" i="8"/>
  <c r="R59" i="8" s="1"/>
  <c r="Q60" i="8"/>
  <c r="Q61" i="8"/>
  <c r="R61" i="8" s="1"/>
  <c r="Q62" i="8"/>
  <c r="Q63" i="8"/>
  <c r="R63" i="8" s="1"/>
  <c r="Q64" i="8"/>
  <c r="Q65" i="8"/>
  <c r="R65" i="8" s="1"/>
  <c r="Q66" i="8"/>
  <c r="Q67" i="8"/>
  <c r="R67" i="8" s="1"/>
  <c r="Q68" i="8"/>
  <c r="Q69" i="8"/>
  <c r="R69" i="8" s="1"/>
  <c r="Q70" i="8"/>
  <c r="Q71" i="8"/>
  <c r="R71" i="8" s="1"/>
  <c r="Q72" i="8"/>
  <c r="Q73" i="8"/>
  <c r="R73" i="8" s="1"/>
  <c r="Q74" i="8"/>
  <c r="Q75" i="8"/>
  <c r="R75" i="8" s="1"/>
  <c r="Q76" i="8"/>
  <c r="Q77" i="8"/>
  <c r="R77" i="8" s="1"/>
  <c r="Q78" i="8"/>
  <c r="Q79" i="8"/>
  <c r="R79" i="8" s="1"/>
  <c r="Q80" i="8"/>
  <c r="Q81" i="8"/>
  <c r="R81" i="8" s="1"/>
  <c r="Q82" i="8"/>
  <c r="Q83" i="8"/>
  <c r="R83" i="8" s="1"/>
  <c r="Q84" i="8"/>
  <c r="Q85" i="8"/>
  <c r="R85" i="8" s="1"/>
  <c r="Q86" i="8"/>
  <c r="Q87" i="8"/>
  <c r="R87" i="8" s="1"/>
  <c r="Q88" i="8"/>
  <c r="Q89" i="8"/>
  <c r="R89" i="8" s="1"/>
  <c r="Q90" i="8"/>
  <c r="Q91" i="8"/>
  <c r="R91" i="8" s="1"/>
  <c r="Q92" i="8"/>
  <c r="Q93" i="8"/>
  <c r="R93" i="8" s="1"/>
  <c r="Q94" i="8"/>
  <c r="Q95" i="8"/>
  <c r="R95" i="8" s="1"/>
  <c r="Q96" i="8"/>
  <c r="Q97" i="8"/>
  <c r="R97" i="8" s="1"/>
  <c r="Q98" i="8"/>
  <c r="Q99" i="8"/>
  <c r="R99" i="8" s="1"/>
  <c r="Q100" i="8"/>
  <c r="Q101" i="8"/>
  <c r="R101" i="8" s="1"/>
  <c r="Q102" i="8"/>
  <c r="Q103" i="8"/>
  <c r="R103" i="8" s="1"/>
  <c r="Q104" i="8"/>
  <c r="Q105" i="8"/>
  <c r="R105" i="8" s="1"/>
  <c r="Q106" i="8"/>
  <c r="Q107" i="8"/>
  <c r="R107" i="8" s="1"/>
  <c r="Q108" i="8"/>
  <c r="Q109" i="8"/>
  <c r="R109" i="8" s="1"/>
  <c r="Q110" i="8"/>
  <c r="Q111" i="8"/>
  <c r="R111" i="8" s="1"/>
  <c r="Q112" i="8"/>
  <c r="Q113" i="8"/>
  <c r="R113" i="8" s="1"/>
  <c r="Q114" i="8"/>
  <c r="Q115" i="8"/>
  <c r="R115" i="8" s="1"/>
  <c r="Q116" i="8"/>
  <c r="Q117" i="8"/>
  <c r="R117" i="8" s="1"/>
  <c r="Q118" i="8"/>
  <c r="Q119" i="8"/>
  <c r="R119" i="8" s="1"/>
  <c r="Q120" i="8"/>
  <c r="Q121" i="8"/>
  <c r="R121" i="8" s="1"/>
  <c r="Q122" i="8"/>
  <c r="Q123" i="8"/>
  <c r="R123" i="8" s="1"/>
  <c r="O20" i="8"/>
  <c r="O21" i="8"/>
  <c r="P21" i="8" s="1"/>
  <c r="O22" i="8"/>
  <c r="O23" i="8"/>
  <c r="P23" i="8" s="1"/>
  <c r="O24" i="8"/>
  <c r="O25" i="8"/>
  <c r="P25" i="8" s="1"/>
  <c r="O26" i="8"/>
  <c r="O27" i="8"/>
  <c r="P27" i="8" s="1"/>
  <c r="O28" i="8"/>
  <c r="O29" i="8"/>
  <c r="P29" i="8" s="1"/>
  <c r="O30" i="8"/>
  <c r="O31" i="8"/>
  <c r="P31" i="8" s="1"/>
  <c r="O32" i="8"/>
  <c r="O33" i="8"/>
  <c r="P33" i="8" s="1"/>
  <c r="O34" i="8"/>
  <c r="O35" i="8"/>
  <c r="P35" i="8" s="1"/>
  <c r="O36" i="8"/>
  <c r="O37" i="8"/>
  <c r="P37" i="8" s="1"/>
  <c r="O38" i="8"/>
  <c r="O39" i="8"/>
  <c r="P39" i="8" s="1"/>
  <c r="O40" i="8"/>
  <c r="O41" i="8"/>
  <c r="P41" i="8" s="1"/>
  <c r="O42" i="8"/>
  <c r="O43" i="8"/>
  <c r="P43" i="8" s="1"/>
  <c r="O44" i="8"/>
  <c r="O45" i="8"/>
  <c r="P45" i="8" s="1"/>
  <c r="O46" i="8"/>
  <c r="O47" i="8"/>
  <c r="P47" i="8" s="1"/>
  <c r="O48" i="8"/>
  <c r="O49" i="8"/>
  <c r="P49" i="8" s="1"/>
  <c r="O50" i="8"/>
  <c r="O51" i="8"/>
  <c r="P51" i="8" s="1"/>
  <c r="O52" i="8"/>
  <c r="O53" i="8"/>
  <c r="P53" i="8" s="1"/>
  <c r="O54" i="8"/>
  <c r="O55" i="8"/>
  <c r="P55" i="8" s="1"/>
  <c r="O56" i="8"/>
  <c r="O57" i="8"/>
  <c r="P57" i="8" s="1"/>
  <c r="O58" i="8"/>
  <c r="O59" i="8"/>
  <c r="P59" i="8" s="1"/>
  <c r="O60" i="8"/>
  <c r="O61" i="8"/>
  <c r="P61" i="8" s="1"/>
  <c r="O62" i="8"/>
  <c r="O63" i="8"/>
  <c r="P63" i="8" s="1"/>
  <c r="O64" i="8"/>
  <c r="O65" i="8"/>
  <c r="P65" i="8" s="1"/>
  <c r="O66" i="8"/>
  <c r="O67" i="8"/>
  <c r="P67" i="8" s="1"/>
  <c r="O68" i="8"/>
  <c r="O69" i="8"/>
  <c r="P69" i="8" s="1"/>
  <c r="O70" i="8"/>
  <c r="O71" i="8"/>
  <c r="P71" i="8" s="1"/>
  <c r="O72" i="8"/>
  <c r="O73" i="8"/>
  <c r="P73" i="8" s="1"/>
  <c r="O74" i="8"/>
  <c r="O75" i="8"/>
  <c r="P75" i="8" s="1"/>
  <c r="O76" i="8"/>
  <c r="O77" i="8"/>
  <c r="P77" i="8" s="1"/>
  <c r="O78" i="8"/>
  <c r="O79" i="8"/>
  <c r="P79" i="8" s="1"/>
  <c r="O80" i="8"/>
  <c r="O81" i="8"/>
  <c r="P81" i="8" s="1"/>
  <c r="O82" i="8"/>
  <c r="O83" i="8"/>
  <c r="P83" i="8" s="1"/>
  <c r="O84" i="8"/>
  <c r="O85" i="8"/>
  <c r="P85" i="8" s="1"/>
  <c r="O86" i="8"/>
  <c r="O87" i="8"/>
  <c r="P87" i="8" s="1"/>
  <c r="O88" i="8"/>
  <c r="O89" i="8"/>
  <c r="P89" i="8" s="1"/>
  <c r="O90" i="8"/>
  <c r="O91" i="8"/>
  <c r="P91" i="8" s="1"/>
  <c r="O92" i="8"/>
  <c r="O93" i="8"/>
  <c r="P93" i="8" s="1"/>
  <c r="O94" i="8"/>
  <c r="O95" i="8"/>
  <c r="P95" i="8" s="1"/>
  <c r="O96" i="8"/>
  <c r="O97" i="8"/>
  <c r="P97" i="8" s="1"/>
  <c r="O98" i="8"/>
  <c r="O99" i="8"/>
  <c r="P99" i="8" s="1"/>
  <c r="O100" i="8"/>
  <c r="O101" i="8"/>
  <c r="P101" i="8" s="1"/>
  <c r="O102" i="8"/>
  <c r="O103" i="8"/>
  <c r="P103" i="8" s="1"/>
  <c r="O104" i="8"/>
  <c r="O105" i="8"/>
  <c r="P105" i="8" s="1"/>
  <c r="O106" i="8"/>
  <c r="O107" i="8"/>
  <c r="P107" i="8" s="1"/>
  <c r="O108" i="8"/>
  <c r="O109" i="8"/>
  <c r="P109" i="8" s="1"/>
  <c r="O110" i="8"/>
  <c r="O111" i="8"/>
  <c r="P111" i="8" s="1"/>
  <c r="O112" i="8"/>
  <c r="O113" i="8"/>
  <c r="P113" i="8" s="1"/>
  <c r="O114" i="8"/>
  <c r="O115" i="8"/>
  <c r="P115" i="8" s="1"/>
  <c r="O116" i="8"/>
  <c r="O117" i="8"/>
  <c r="P117" i="8" s="1"/>
  <c r="O118" i="8"/>
  <c r="O119" i="8"/>
  <c r="P119" i="8" s="1"/>
  <c r="O120" i="8"/>
  <c r="O121" i="8"/>
  <c r="P121" i="8" s="1"/>
  <c r="O122" i="8"/>
  <c r="O123" i="8"/>
  <c r="P123" i="8" s="1"/>
  <c r="M20" i="8"/>
  <c r="M21" i="8"/>
  <c r="N21" i="8" s="1"/>
  <c r="M22" i="8"/>
  <c r="M23" i="8"/>
  <c r="N23" i="8" s="1"/>
  <c r="M24" i="8"/>
  <c r="M25" i="8"/>
  <c r="N25" i="8" s="1"/>
  <c r="M26" i="8"/>
  <c r="M27" i="8"/>
  <c r="N27" i="8" s="1"/>
  <c r="M28" i="8"/>
  <c r="M29" i="8"/>
  <c r="N29" i="8" s="1"/>
  <c r="M30" i="8"/>
  <c r="M31" i="8"/>
  <c r="N31" i="8" s="1"/>
  <c r="M32" i="8"/>
  <c r="M33" i="8"/>
  <c r="N33" i="8" s="1"/>
  <c r="M34" i="8"/>
  <c r="M35" i="8"/>
  <c r="N35" i="8" s="1"/>
  <c r="M36" i="8"/>
  <c r="M37" i="8"/>
  <c r="N37" i="8" s="1"/>
  <c r="M38" i="8"/>
  <c r="M39" i="8"/>
  <c r="N39" i="8" s="1"/>
  <c r="M40" i="8"/>
  <c r="M41" i="8"/>
  <c r="N41" i="8" s="1"/>
  <c r="M42" i="8"/>
  <c r="M43" i="8"/>
  <c r="N43" i="8" s="1"/>
  <c r="M44" i="8"/>
  <c r="M45" i="8"/>
  <c r="N45" i="8" s="1"/>
  <c r="M46" i="8"/>
  <c r="M47" i="8"/>
  <c r="N47" i="8" s="1"/>
  <c r="M48" i="8"/>
  <c r="M49" i="8"/>
  <c r="N49" i="8" s="1"/>
  <c r="M50" i="8"/>
  <c r="M51" i="8"/>
  <c r="N51" i="8" s="1"/>
  <c r="M52" i="8"/>
  <c r="M53" i="8"/>
  <c r="N53" i="8" s="1"/>
  <c r="M54" i="8"/>
  <c r="M55" i="8"/>
  <c r="N55" i="8" s="1"/>
  <c r="M56" i="8"/>
  <c r="M57" i="8"/>
  <c r="N57" i="8" s="1"/>
  <c r="M58" i="8"/>
  <c r="M59" i="8"/>
  <c r="N59" i="8" s="1"/>
  <c r="M60" i="8"/>
  <c r="M61" i="8"/>
  <c r="N61" i="8" s="1"/>
  <c r="M62" i="8"/>
  <c r="M63" i="8"/>
  <c r="N63" i="8" s="1"/>
  <c r="M64" i="8"/>
  <c r="M65" i="8"/>
  <c r="N65" i="8" s="1"/>
  <c r="M66" i="8"/>
  <c r="M67" i="8"/>
  <c r="N67" i="8" s="1"/>
  <c r="M68" i="8"/>
  <c r="M69" i="8"/>
  <c r="N69" i="8" s="1"/>
  <c r="M70" i="8"/>
  <c r="M71" i="8"/>
  <c r="N71" i="8" s="1"/>
  <c r="M72" i="8"/>
  <c r="M73" i="8"/>
  <c r="N73" i="8" s="1"/>
  <c r="M74" i="8"/>
  <c r="M75" i="8"/>
  <c r="N75" i="8" s="1"/>
  <c r="M76" i="8"/>
  <c r="M77" i="8"/>
  <c r="N77" i="8" s="1"/>
  <c r="M78" i="8"/>
  <c r="M79" i="8"/>
  <c r="N79" i="8" s="1"/>
  <c r="M80" i="8"/>
  <c r="M81" i="8"/>
  <c r="N81" i="8" s="1"/>
  <c r="M82" i="8"/>
  <c r="M83" i="8"/>
  <c r="N83" i="8" s="1"/>
  <c r="M84" i="8"/>
  <c r="M85" i="8"/>
  <c r="N85" i="8" s="1"/>
  <c r="M86" i="8"/>
  <c r="M87" i="8"/>
  <c r="N87" i="8" s="1"/>
  <c r="M88" i="8"/>
  <c r="M89" i="8"/>
  <c r="N89" i="8" s="1"/>
  <c r="M90" i="8"/>
  <c r="M91" i="8"/>
  <c r="N91" i="8" s="1"/>
  <c r="M92" i="8"/>
  <c r="M93" i="8"/>
  <c r="N93" i="8" s="1"/>
  <c r="M94" i="8"/>
  <c r="M95" i="8"/>
  <c r="N95" i="8" s="1"/>
  <c r="M96" i="8"/>
  <c r="M97" i="8"/>
  <c r="N97" i="8" s="1"/>
  <c r="M98" i="8"/>
  <c r="M99" i="8"/>
  <c r="N99" i="8" s="1"/>
  <c r="M100" i="8"/>
  <c r="M101" i="8"/>
  <c r="N101" i="8" s="1"/>
  <c r="M102" i="8"/>
  <c r="M103" i="8"/>
  <c r="N103" i="8" s="1"/>
  <c r="M104" i="8"/>
  <c r="M105" i="8"/>
  <c r="N105" i="8" s="1"/>
  <c r="M106" i="8"/>
  <c r="M107" i="8"/>
  <c r="N107" i="8" s="1"/>
  <c r="M108" i="8"/>
  <c r="M109" i="8"/>
  <c r="N109" i="8" s="1"/>
  <c r="M110" i="8"/>
  <c r="M111" i="8"/>
  <c r="N111" i="8" s="1"/>
  <c r="M112" i="8"/>
  <c r="M113" i="8"/>
  <c r="N113" i="8" s="1"/>
  <c r="M114" i="8"/>
  <c r="M115" i="8"/>
  <c r="N115" i="8" s="1"/>
  <c r="M116" i="8"/>
  <c r="M117" i="8"/>
  <c r="N117" i="8" s="1"/>
  <c r="M118" i="8"/>
  <c r="M119" i="8"/>
  <c r="N119" i="8" s="1"/>
  <c r="M120" i="8"/>
  <c r="M121" i="8"/>
  <c r="N121" i="8" s="1"/>
  <c r="M122" i="8"/>
  <c r="M123" i="8"/>
  <c r="N123" i="8" s="1"/>
  <c r="K20" i="8"/>
  <c r="K21" i="8"/>
  <c r="L21" i="8" s="1"/>
  <c r="K22" i="8"/>
  <c r="K23" i="8"/>
  <c r="L23" i="8" s="1"/>
  <c r="K24" i="8"/>
  <c r="K25" i="8"/>
  <c r="L25" i="8" s="1"/>
  <c r="K26" i="8"/>
  <c r="K27" i="8"/>
  <c r="L27" i="8" s="1"/>
  <c r="K28" i="8"/>
  <c r="K29" i="8"/>
  <c r="L29" i="8" s="1"/>
  <c r="K30" i="8"/>
  <c r="K31" i="8"/>
  <c r="L31" i="8" s="1"/>
  <c r="K32" i="8"/>
  <c r="K33" i="8"/>
  <c r="L33" i="8" s="1"/>
  <c r="K34" i="8"/>
  <c r="K35" i="8"/>
  <c r="L35" i="8" s="1"/>
  <c r="K36" i="8"/>
  <c r="K37" i="8"/>
  <c r="L37" i="8" s="1"/>
  <c r="K38" i="8"/>
  <c r="K39" i="8"/>
  <c r="L39" i="8" s="1"/>
  <c r="K40" i="8"/>
  <c r="K41" i="8"/>
  <c r="L41" i="8" s="1"/>
  <c r="K42" i="8"/>
  <c r="K43" i="8"/>
  <c r="L43" i="8" s="1"/>
  <c r="K44" i="8"/>
  <c r="K45" i="8"/>
  <c r="L45" i="8" s="1"/>
  <c r="K46" i="8"/>
  <c r="K47" i="8"/>
  <c r="L47" i="8" s="1"/>
  <c r="K48" i="8"/>
  <c r="K49" i="8"/>
  <c r="L49" i="8" s="1"/>
  <c r="K50" i="8"/>
  <c r="K51" i="8"/>
  <c r="L51" i="8" s="1"/>
  <c r="K52" i="8"/>
  <c r="K53" i="8"/>
  <c r="L53" i="8" s="1"/>
  <c r="K54" i="8"/>
  <c r="K55" i="8"/>
  <c r="L55" i="8" s="1"/>
  <c r="K56" i="8"/>
  <c r="K57" i="8"/>
  <c r="L57" i="8" s="1"/>
  <c r="K58" i="8"/>
  <c r="K59" i="8"/>
  <c r="L59" i="8" s="1"/>
  <c r="K60" i="8"/>
  <c r="K61" i="8"/>
  <c r="L61" i="8" s="1"/>
  <c r="K62" i="8"/>
  <c r="K63" i="8"/>
  <c r="L63" i="8" s="1"/>
  <c r="K64" i="8"/>
  <c r="K65" i="8"/>
  <c r="L65" i="8" s="1"/>
  <c r="K66" i="8"/>
  <c r="K67" i="8"/>
  <c r="L67" i="8" s="1"/>
  <c r="K68" i="8"/>
  <c r="K69" i="8"/>
  <c r="L69" i="8" s="1"/>
  <c r="K70" i="8"/>
  <c r="K71" i="8"/>
  <c r="L71" i="8" s="1"/>
  <c r="K72" i="8"/>
  <c r="K73" i="8"/>
  <c r="L73" i="8" s="1"/>
  <c r="K74" i="8"/>
  <c r="K75" i="8"/>
  <c r="L75" i="8" s="1"/>
  <c r="K76" i="8"/>
  <c r="K77" i="8"/>
  <c r="L77" i="8" s="1"/>
  <c r="K78" i="8"/>
  <c r="K79" i="8"/>
  <c r="L79" i="8" s="1"/>
  <c r="K80" i="8"/>
  <c r="K81" i="8"/>
  <c r="L81" i="8" s="1"/>
  <c r="K82" i="8"/>
  <c r="K83" i="8"/>
  <c r="L83" i="8" s="1"/>
  <c r="K84" i="8"/>
  <c r="K85" i="8"/>
  <c r="L85" i="8" s="1"/>
  <c r="K86" i="8"/>
  <c r="K87" i="8"/>
  <c r="L87" i="8" s="1"/>
  <c r="K88" i="8"/>
  <c r="K89" i="8"/>
  <c r="L89" i="8" s="1"/>
  <c r="K90" i="8"/>
  <c r="K91" i="8"/>
  <c r="L91" i="8" s="1"/>
  <c r="K92" i="8"/>
  <c r="K93" i="8"/>
  <c r="L93" i="8" s="1"/>
  <c r="K94" i="8"/>
  <c r="K95" i="8"/>
  <c r="L95" i="8" s="1"/>
  <c r="K96" i="8"/>
  <c r="K97" i="8"/>
  <c r="L97" i="8" s="1"/>
  <c r="K98" i="8"/>
  <c r="K99" i="8"/>
  <c r="L99" i="8" s="1"/>
  <c r="K100" i="8"/>
  <c r="K101" i="8"/>
  <c r="L101" i="8" s="1"/>
  <c r="K102" i="8"/>
  <c r="K103" i="8"/>
  <c r="L103" i="8" s="1"/>
  <c r="K104" i="8"/>
  <c r="K105" i="8"/>
  <c r="L105" i="8" s="1"/>
  <c r="K106" i="8"/>
  <c r="K107" i="8"/>
  <c r="L107" i="8" s="1"/>
  <c r="K108" i="8"/>
  <c r="K109" i="8"/>
  <c r="L109" i="8" s="1"/>
  <c r="K110" i="8"/>
  <c r="K111" i="8"/>
  <c r="L111" i="8" s="1"/>
  <c r="K112" i="8"/>
  <c r="K113" i="8"/>
  <c r="L113" i="8" s="1"/>
  <c r="K114" i="8"/>
  <c r="K115" i="8"/>
  <c r="L115" i="8" s="1"/>
  <c r="K116" i="8"/>
  <c r="K117" i="8"/>
  <c r="L117" i="8" s="1"/>
  <c r="K118" i="8"/>
  <c r="K119" i="8"/>
  <c r="L119" i="8" s="1"/>
  <c r="K120" i="8"/>
  <c r="K121" i="8"/>
  <c r="L121" i="8" s="1"/>
  <c r="K122" i="8"/>
  <c r="K123" i="8"/>
  <c r="L123" i="8" s="1"/>
  <c r="I20" i="8"/>
  <c r="I21" i="8"/>
  <c r="J21" i="8" s="1"/>
  <c r="I22" i="8"/>
  <c r="I23" i="8"/>
  <c r="J23" i="8" s="1"/>
  <c r="I24" i="8"/>
  <c r="I25" i="8"/>
  <c r="J25" i="8" s="1"/>
  <c r="I26" i="8"/>
  <c r="I27" i="8"/>
  <c r="J27" i="8" s="1"/>
  <c r="I28" i="8"/>
  <c r="I29" i="8"/>
  <c r="J29" i="8" s="1"/>
  <c r="I30" i="8"/>
  <c r="I31" i="8"/>
  <c r="J31" i="8" s="1"/>
  <c r="I32" i="8"/>
  <c r="I33" i="8"/>
  <c r="J33" i="8" s="1"/>
  <c r="I34" i="8"/>
  <c r="I35" i="8"/>
  <c r="J35" i="8" s="1"/>
  <c r="I36" i="8"/>
  <c r="I37" i="8"/>
  <c r="J37" i="8" s="1"/>
  <c r="I38" i="8"/>
  <c r="I39" i="8"/>
  <c r="J39" i="8" s="1"/>
  <c r="I40" i="8"/>
  <c r="I41" i="8"/>
  <c r="J41" i="8" s="1"/>
  <c r="I42" i="8"/>
  <c r="I43" i="8"/>
  <c r="J43" i="8" s="1"/>
  <c r="I44" i="8"/>
  <c r="I45" i="8"/>
  <c r="J45" i="8" s="1"/>
  <c r="I46" i="8"/>
  <c r="I47" i="8"/>
  <c r="J47" i="8" s="1"/>
  <c r="I48" i="8"/>
  <c r="I49" i="8"/>
  <c r="J49" i="8" s="1"/>
  <c r="I50" i="8"/>
  <c r="I51" i="8"/>
  <c r="J51" i="8" s="1"/>
  <c r="I52" i="8"/>
  <c r="I53" i="8"/>
  <c r="J53" i="8" s="1"/>
  <c r="I54" i="8"/>
  <c r="I55" i="8"/>
  <c r="J55" i="8" s="1"/>
  <c r="I56" i="8"/>
  <c r="I57" i="8"/>
  <c r="J57" i="8" s="1"/>
  <c r="I58" i="8"/>
  <c r="I59" i="8"/>
  <c r="J59" i="8" s="1"/>
  <c r="I60" i="8"/>
  <c r="I61" i="8"/>
  <c r="J61" i="8" s="1"/>
  <c r="I62" i="8"/>
  <c r="I63" i="8"/>
  <c r="J63" i="8" s="1"/>
  <c r="I64" i="8"/>
  <c r="I65" i="8"/>
  <c r="J65" i="8" s="1"/>
  <c r="I66" i="8"/>
  <c r="I67" i="8"/>
  <c r="J67" i="8" s="1"/>
  <c r="I68" i="8"/>
  <c r="I69" i="8"/>
  <c r="J69" i="8" s="1"/>
  <c r="I70" i="8"/>
  <c r="I71" i="8"/>
  <c r="J71" i="8" s="1"/>
  <c r="I72" i="8"/>
  <c r="I73" i="8"/>
  <c r="J73" i="8" s="1"/>
  <c r="I74" i="8"/>
  <c r="I75" i="8"/>
  <c r="J75" i="8" s="1"/>
  <c r="I76" i="8"/>
  <c r="I77" i="8"/>
  <c r="J77" i="8" s="1"/>
  <c r="I78" i="8"/>
  <c r="I79" i="8"/>
  <c r="J79" i="8" s="1"/>
  <c r="I80" i="8"/>
  <c r="I81" i="8"/>
  <c r="J81" i="8" s="1"/>
  <c r="I82" i="8"/>
  <c r="I83" i="8"/>
  <c r="J83" i="8" s="1"/>
  <c r="I84" i="8"/>
  <c r="I85" i="8"/>
  <c r="J85" i="8" s="1"/>
  <c r="I86" i="8"/>
  <c r="I87" i="8"/>
  <c r="J87" i="8" s="1"/>
  <c r="I88" i="8"/>
  <c r="I89" i="8"/>
  <c r="J89" i="8" s="1"/>
  <c r="I90" i="8"/>
  <c r="I91" i="8"/>
  <c r="J91" i="8" s="1"/>
  <c r="I92" i="8"/>
  <c r="I93" i="8"/>
  <c r="J93" i="8" s="1"/>
  <c r="I94" i="8"/>
  <c r="I95" i="8"/>
  <c r="J95" i="8" s="1"/>
  <c r="I96" i="8"/>
  <c r="I97" i="8"/>
  <c r="J97" i="8" s="1"/>
  <c r="I98" i="8"/>
  <c r="I99" i="8"/>
  <c r="J99" i="8" s="1"/>
  <c r="I100" i="8"/>
  <c r="I101" i="8"/>
  <c r="J101" i="8" s="1"/>
  <c r="I102" i="8"/>
  <c r="I103" i="8"/>
  <c r="J103" i="8" s="1"/>
  <c r="I104" i="8"/>
  <c r="I105" i="8"/>
  <c r="J105" i="8" s="1"/>
  <c r="I106" i="8"/>
  <c r="I107" i="8"/>
  <c r="J107" i="8" s="1"/>
  <c r="I108" i="8"/>
  <c r="I109" i="8"/>
  <c r="J109" i="8" s="1"/>
  <c r="I110" i="8"/>
  <c r="I111" i="8"/>
  <c r="J111" i="8" s="1"/>
  <c r="I112" i="8"/>
  <c r="I113" i="8"/>
  <c r="J113" i="8" s="1"/>
  <c r="I114" i="8"/>
  <c r="I115" i="8"/>
  <c r="J115" i="8" s="1"/>
  <c r="I116" i="8"/>
  <c r="I117" i="8"/>
  <c r="J117" i="8" s="1"/>
  <c r="I118" i="8"/>
  <c r="I119" i="8"/>
  <c r="J119" i="8" s="1"/>
  <c r="I120" i="8"/>
  <c r="I121" i="8"/>
  <c r="J121" i="8" s="1"/>
  <c r="I122" i="8"/>
  <c r="I123" i="8"/>
  <c r="J123" i="8" s="1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9" i="8"/>
  <c r="H16" i="8"/>
  <c r="I16" i="8"/>
  <c r="J19" i="8" s="1"/>
  <c r="J16" i="8"/>
  <c r="K16" i="8"/>
  <c r="L19" i="8" s="1"/>
  <c r="L16" i="8"/>
  <c r="M16" i="8"/>
  <c r="N19" i="8" s="1"/>
  <c r="N16" i="8"/>
  <c r="O16" i="8"/>
  <c r="P19" i="8" s="1"/>
  <c r="P16" i="8"/>
  <c r="Q16" i="8"/>
  <c r="R19" i="8" s="1"/>
  <c r="R16" i="8"/>
  <c r="S16" i="8"/>
  <c r="T19" i="8" s="1"/>
  <c r="T16" i="8"/>
  <c r="U16" i="8"/>
  <c r="V19" i="8" s="1"/>
  <c r="V16" i="8"/>
  <c r="W16" i="8"/>
  <c r="X19" i="8" s="1"/>
  <c r="X16" i="8"/>
  <c r="Y16" i="8"/>
  <c r="Z19" i="8" s="1"/>
  <c r="Z16" i="8"/>
  <c r="AA16" i="8"/>
  <c r="AB19" i="8" s="1"/>
  <c r="AB16" i="8"/>
  <c r="AC16" i="8"/>
  <c r="AD19" i="8" s="1"/>
  <c r="AD16" i="8"/>
  <c r="AE16" i="8"/>
  <c r="AF19" i="8" s="1"/>
  <c r="AF16" i="8"/>
  <c r="AG16" i="8"/>
  <c r="AH19" i="8" s="1"/>
  <c r="AH16" i="8"/>
  <c r="AI16" i="8"/>
  <c r="AJ19" i="8" s="1"/>
  <c r="AJ16" i="8"/>
  <c r="AK16" i="8"/>
  <c r="AL19" i="8" s="1"/>
  <c r="AL16" i="8"/>
  <c r="AM16" i="8"/>
  <c r="AN19" i="8" s="1"/>
  <c r="AN16" i="8"/>
  <c r="AO16" i="8"/>
  <c r="AP19" i="8" s="1"/>
  <c r="AP16" i="8"/>
  <c r="AQ16" i="8"/>
  <c r="AR19" i="8" s="1"/>
  <c r="AR16" i="8"/>
  <c r="AS16" i="8"/>
  <c r="AT19" i="8" s="1"/>
  <c r="AT16" i="8"/>
  <c r="AU16" i="8"/>
  <c r="AV19" i="8" s="1"/>
  <c r="AV16" i="8"/>
  <c r="AW16" i="8"/>
  <c r="AX19" i="8" s="1"/>
  <c r="AX16" i="8"/>
  <c r="AY16" i="8"/>
  <c r="AZ19" i="8" s="1"/>
  <c r="AZ16" i="8"/>
  <c r="BA16" i="8"/>
  <c r="BB19" i="8" s="1"/>
  <c r="BB16" i="8"/>
  <c r="BC16" i="8"/>
  <c r="BD19" i="8" s="1"/>
  <c r="BD16" i="8"/>
  <c r="BE16" i="8"/>
  <c r="BF19" i="8" s="1"/>
  <c r="BF16" i="8"/>
  <c r="BG16" i="8"/>
  <c r="BH19" i="8" s="1"/>
  <c r="BH16" i="8"/>
  <c r="BI16" i="8"/>
  <c r="BJ19" i="8" s="1"/>
  <c r="BJ16" i="8"/>
  <c r="BK16" i="8"/>
  <c r="BL19" i="8" s="1"/>
  <c r="BL16" i="8"/>
  <c r="BM16" i="8"/>
  <c r="BN19" i="8" s="1"/>
  <c r="BN16" i="8"/>
  <c r="BO16" i="8"/>
  <c r="BP19" i="8" s="1"/>
  <c r="BP16" i="8"/>
  <c r="BQ16" i="8"/>
  <c r="BR19" i="8" s="1"/>
  <c r="BR16" i="8"/>
  <c r="BS16" i="8"/>
  <c r="BT19" i="8" s="1"/>
  <c r="BT16" i="8"/>
  <c r="BU16" i="8"/>
  <c r="BV19" i="8" s="1"/>
  <c r="BV16" i="8"/>
  <c r="BW16" i="8"/>
  <c r="BX19" i="8" s="1"/>
  <c r="BX16" i="8"/>
  <c r="BY16" i="8"/>
  <c r="BZ19" i="8" s="1"/>
  <c r="BZ16" i="8"/>
  <c r="CA16" i="8"/>
  <c r="CB19" i="8" s="1"/>
  <c r="CB16" i="8"/>
  <c r="CC16" i="8"/>
  <c r="CD19" i="8" s="1"/>
  <c r="CE16" i="8"/>
  <c r="CF19" i="8" s="1"/>
  <c r="CF16" i="8"/>
  <c r="CG16" i="8"/>
  <c r="CH19" i="8" s="1"/>
  <c r="CH16" i="8"/>
  <c r="CI16" i="8"/>
  <c r="CJ16" i="8"/>
  <c r="CK16" i="8"/>
  <c r="CL16" i="8"/>
  <c r="CM16" i="8"/>
  <c r="G16" i="8"/>
  <c r="H121" i="8" l="1"/>
  <c r="H117" i="8"/>
  <c r="H113" i="8"/>
  <c r="H109" i="8"/>
  <c r="H105" i="8"/>
  <c r="H99" i="8"/>
  <c r="H95" i="8"/>
  <c r="H91" i="8"/>
  <c r="H87" i="8"/>
  <c r="H81" i="8"/>
  <c r="H77" i="8"/>
  <c r="H75" i="8"/>
  <c r="H71" i="8"/>
  <c r="H65" i="8"/>
  <c r="H61" i="8"/>
  <c r="H57" i="8"/>
  <c r="H53" i="8"/>
  <c r="H49" i="8"/>
  <c r="H45" i="8"/>
  <c r="H41" i="8"/>
  <c r="H35" i="8"/>
  <c r="H31" i="8"/>
  <c r="H27" i="8"/>
  <c r="H23" i="8"/>
  <c r="H123" i="8"/>
  <c r="H119" i="8"/>
  <c r="H115" i="8"/>
  <c r="H111" i="8"/>
  <c r="H107" i="8"/>
  <c r="H103" i="8"/>
  <c r="H101" i="8"/>
  <c r="H97" i="8"/>
  <c r="H93" i="8"/>
  <c r="H89" i="8"/>
  <c r="H85" i="8"/>
  <c r="H83" i="8"/>
  <c r="H79" i="8"/>
  <c r="H73" i="8"/>
  <c r="H69" i="8"/>
  <c r="H67" i="8"/>
  <c r="H63" i="8"/>
  <c r="H59" i="8"/>
  <c r="H55" i="8"/>
  <c r="H51" i="8"/>
  <c r="H47" i="8"/>
  <c r="H43" i="8"/>
  <c r="H39" i="8"/>
  <c r="H37" i="8"/>
  <c r="H33" i="8"/>
  <c r="H29" i="8"/>
  <c r="H25" i="8"/>
  <c r="H21" i="8"/>
  <c r="CT19" i="8"/>
  <c r="H19" i="8"/>
  <c r="H122" i="8"/>
  <c r="H120" i="8"/>
  <c r="H118" i="8"/>
  <c r="H116" i="8"/>
  <c r="H114" i="8"/>
  <c r="H112" i="8"/>
  <c r="H110" i="8"/>
  <c r="H108" i="8"/>
  <c r="H106" i="8"/>
  <c r="H104" i="8"/>
  <c r="H102" i="8"/>
  <c r="H100" i="8"/>
  <c r="H98" i="8"/>
  <c r="H96" i="8"/>
  <c r="H94" i="8"/>
  <c r="H92" i="8"/>
  <c r="H90" i="8"/>
  <c r="H88" i="8"/>
  <c r="H86" i="8"/>
  <c r="H84" i="8"/>
  <c r="H82" i="8"/>
  <c r="H80" i="8"/>
  <c r="H78" i="8"/>
  <c r="H76" i="8"/>
  <c r="H74" i="8"/>
  <c r="H72" i="8"/>
  <c r="H70" i="8"/>
  <c r="H68" i="8"/>
  <c r="H66" i="8"/>
  <c r="H64" i="8"/>
  <c r="H62" i="8"/>
  <c r="H60" i="8"/>
  <c r="H58" i="8"/>
  <c r="H56" i="8"/>
  <c r="H54" i="8"/>
  <c r="H52" i="8"/>
  <c r="H50" i="8"/>
  <c r="H48" i="8"/>
  <c r="H46" i="8"/>
  <c r="H44" i="8"/>
  <c r="H42" i="8"/>
  <c r="H40" i="8"/>
  <c r="H38" i="8"/>
  <c r="H36" i="8"/>
  <c r="H34" i="8"/>
  <c r="H32" i="8"/>
  <c r="H30" i="8"/>
  <c r="H28" i="8"/>
  <c r="H26" i="8"/>
  <c r="H24" i="8"/>
  <c r="H22" i="8"/>
  <c r="H20" i="8"/>
  <c r="J122" i="8"/>
  <c r="J120" i="8"/>
  <c r="J118" i="8"/>
  <c r="J116" i="8"/>
  <c r="J114" i="8"/>
  <c r="J112" i="8"/>
  <c r="J110" i="8"/>
  <c r="J108" i="8"/>
  <c r="J106" i="8"/>
  <c r="J104" i="8"/>
  <c r="J102" i="8"/>
  <c r="J100" i="8"/>
  <c r="J98" i="8"/>
  <c r="J96" i="8"/>
  <c r="J94" i="8"/>
  <c r="J92" i="8"/>
  <c r="J90" i="8"/>
  <c r="J88" i="8"/>
  <c r="J86" i="8"/>
  <c r="J84" i="8"/>
  <c r="J82" i="8"/>
  <c r="J80" i="8"/>
  <c r="J78" i="8"/>
  <c r="J76" i="8"/>
  <c r="J74" i="8"/>
  <c r="J72" i="8"/>
  <c r="J70" i="8"/>
  <c r="J68" i="8"/>
  <c r="J66" i="8"/>
  <c r="J64" i="8"/>
  <c r="J62" i="8"/>
  <c r="J60" i="8"/>
  <c r="J58" i="8"/>
  <c r="J56" i="8"/>
  <c r="J54" i="8"/>
  <c r="J52" i="8"/>
  <c r="J50" i="8"/>
  <c r="J48" i="8"/>
  <c r="J46" i="8"/>
  <c r="J44" i="8"/>
  <c r="J42" i="8"/>
  <c r="J40" i="8"/>
  <c r="J38" i="8"/>
  <c r="J36" i="8"/>
  <c r="J34" i="8"/>
  <c r="J32" i="8"/>
  <c r="J30" i="8"/>
  <c r="J28" i="8"/>
  <c r="J26" i="8"/>
  <c r="J24" i="8"/>
  <c r="J22" i="8"/>
  <c r="J20" i="8"/>
  <c r="I124" i="8" s="1"/>
  <c r="L122" i="8"/>
  <c r="L120" i="8"/>
  <c r="L118" i="8"/>
  <c r="L116" i="8"/>
  <c r="L114" i="8"/>
  <c r="L112" i="8"/>
  <c r="L110" i="8"/>
  <c r="L108" i="8"/>
  <c r="L106" i="8"/>
  <c r="L104" i="8"/>
  <c r="L102" i="8"/>
  <c r="L100" i="8"/>
  <c r="L98" i="8"/>
  <c r="L96" i="8"/>
  <c r="L94" i="8"/>
  <c r="L92" i="8"/>
  <c r="L90" i="8"/>
  <c r="L88" i="8"/>
  <c r="L86" i="8"/>
  <c r="L84" i="8"/>
  <c r="L82" i="8"/>
  <c r="L80" i="8"/>
  <c r="L78" i="8"/>
  <c r="L76" i="8"/>
  <c r="L74" i="8"/>
  <c r="L72" i="8"/>
  <c r="L70" i="8"/>
  <c r="L68" i="8"/>
  <c r="L66" i="8"/>
  <c r="L64" i="8"/>
  <c r="L62" i="8"/>
  <c r="L60" i="8"/>
  <c r="L58" i="8"/>
  <c r="L56" i="8"/>
  <c r="L54" i="8"/>
  <c r="L52" i="8"/>
  <c r="L50" i="8"/>
  <c r="L48" i="8"/>
  <c r="L46" i="8"/>
  <c r="L44" i="8"/>
  <c r="L42" i="8"/>
  <c r="L40" i="8"/>
  <c r="L38" i="8"/>
  <c r="L36" i="8"/>
  <c r="L34" i="8"/>
  <c r="L32" i="8"/>
  <c r="L30" i="8"/>
  <c r="L28" i="8"/>
  <c r="L26" i="8"/>
  <c r="L24" i="8"/>
  <c r="L22" i="8"/>
  <c r="L20" i="8"/>
  <c r="L124" i="8" s="1"/>
  <c r="N122" i="8"/>
  <c r="N120" i="8"/>
  <c r="N118" i="8"/>
  <c r="N116" i="8"/>
  <c r="N114" i="8"/>
  <c r="N112" i="8"/>
  <c r="N110" i="8"/>
  <c r="N108" i="8"/>
  <c r="N106" i="8"/>
  <c r="N104" i="8"/>
  <c r="N102" i="8"/>
  <c r="N100" i="8"/>
  <c r="N98" i="8"/>
  <c r="N96" i="8"/>
  <c r="N94" i="8"/>
  <c r="N92" i="8"/>
  <c r="N90" i="8"/>
  <c r="N88" i="8"/>
  <c r="N86" i="8"/>
  <c r="N84" i="8"/>
  <c r="N82" i="8"/>
  <c r="N80" i="8"/>
  <c r="N78" i="8"/>
  <c r="N76" i="8"/>
  <c r="N74" i="8"/>
  <c r="N72" i="8"/>
  <c r="N70" i="8"/>
  <c r="N68" i="8"/>
  <c r="N66" i="8"/>
  <c r="N64" i="8"/>
  <c r="N62" i="8"/>
  <c r="N60" i="8"/>
  <c r="N58" i="8"/>
  <c r="N56" i="8"/>
  <c r="N54" i="8"/>
  <c r="N52" i="8"/>
  <c r="N50" i="8"/>
  <c r="N48" i="8"/>
  <c r="N46" i="8"/>
  <c r="N44" i="8"/>
  <c r="N42" i="8"/>
  <c r="N40" i="8"/>
  <c r="N38" i="8"/>
  <c r="N36" i="8"/>
  <c r="N34" i="8"/>
  <c r="N32" i="8"/>
  <c r="N30" i="8"/>
  <c r="N28" i="8"/>
  <c r="N26" i="8"/>
  <c r="N24" i="8"/>
  <c r="N22" i="8"/>
  <c r="N20" i="8"/>
  <c r="N124" i="8" s="1"/>
  <c r="P122" i="8"/>
  <c r="P120" i="8"/>
  <c r="P118" i="8"/>
  <c r="P116" i="8"/>
  <c r="P114" i="8"/>
  <c r="P112" i="8"/>
  <c r="P110" i="8"/>
  <c r="P108" i="8"/>
  <c r="P106" i="8"/>
  <c r="P104" i="8"/>
  <c r="P102" i="8"/>
  <c r="P100" i="8"/>
  <c r="P98" i="8"/>
  <c r="P96" i="8"/>
  <c r="P94" i="8"/>
  <c r="P92" i="8"/>
  <c r="P90" i="8"/>
  <c r="P88" i="8"/>
  <c r="P86" i="8"/>
  <c r="P84" i="8"/>
  <c r="P82" i="8"/>
  <c r="P80" i="8"/>
  <c r="P78" i="8"/>
  <c r="P76" i="8"/>
  <c r="P74" i="8"/>
  <c r="P72" i="8"/>
  <c r="P70" i="8"/>
  <c r="P68" i="8"/>
  <c r="P66" i="8"/>
  <c r="P64" i="8"/>
  <c r="P62" i="8"/>
  <c r="P60" i="8"/>
  <c r="P58" i="8"/>
  <c r="P56" i="8"/>
  <c r="P54" i="8"/>
  <c r="P52" i="8"/>
  <c r="P50" i="8"/>
  <c r="P48" i="8"/>
  <c r="P46" i="8"/>
  <c r="P44" i="8"/>
  <c r="P42" i="8"/>
  <c r="P40" i="8"/>
  <c r="P38" i="8"/>
  <c r="P36" i="8"/>
  <c r="P34" i="8"/>
  <c r="P32" i="8"/>
  <c r="P30" i="8"/>
  <c r="P28" i="8"/>
  <c r="P26" i="8"/>
  <c r="P24" i="8"/>
  <c r="P22" i="8"/>
  <c r="P20" i="8"/>
  <c r="P124" i="8" s="1"/>
  <c r="R122" i="8"/>
  <c r="R120" i="8"/>
  <c r="R118" i="8"/>
  <c r="R116" i="8"/>
  <c r="R114" i="8"/>
  <c r="R112" i="8"/>
  <c r="R110" i="8"/>
  <c r="R108" i="8"/>
  <c r="R106" i="8"/>
  <c r="R104" i="8"/>
  <c r="R102" i="8"/>
  <c r="R100" i="8"/>
  <c r="R98" i="8"/>
  <c r="R96" i="8"/>
  <c r="R94" i="8"/>
  <c r="R92" i="8"/>
  <c r="R90" i="8"/>
  <c r="R88" i="8"/>
  <c r="R86" i="8"/>
  <c r="R84" i="8"/>
  <c r="R82" i="8"/>
  <c r="R80" i="8"/>
  <c r="R78" i="8"/>
  <c r="R76" i="8"/>
  <c r="R74" i="8"/>
  <c r="R72" i="8"/>
  <c r="R70" i="8"/>
  <c r="R68" i="8"/>
  <c r="R66" i="8"/>
  <c r="R64" i="8"/>
  <c r="R62" i="8"/>
  <c r="R60" i="8"/>
  <c r="R58" i="8"/>
  <c r="R56" i="8"/>
  <c r="R54" i="8"/>
  <c r="R52" i="8"/>
  <c r="R50" i="8"/>
  <c r="R48" i="8"/>
  <c r="R46" i="8"/>
  <c r="R44" i="8"/>
  <c r="R42" i="8"/>
  <c r="R40" i="8"/>
  <c r="R38" i="8"/>
  <c r="R36" i="8"/>
  <c r="R34" i="8"/>
  <c r="R32" i="8"/>
  <c r="R30" i="8"/>
  <c r="R28" i="8"/>
  <c r="R26" i="8"/>
  <c r="R24" i="8"/>
  <c r="R22" i="8"/>
  <c r="R20" i="8"/>
  <c r="R124" i="8" s="1"/>
  <c r="T122" i="8"/>
  <c r="T120" i="8"/>
  <c r="T118" i="8"/>
  <c r="T116" i="8"/>
  <c r="T114" i="8"/>
  <c r="T112" i="8"/>
  <c r="T110" i="8"/>
  <c r="T108" i="8"/>
  <c r="T106" i="8"/>
  <c r="T104" i="8"/>
  <c r="T102" i="8"/>
  <c r="T100" i="8"/>
  <c r="T98" i="8"/>
  <c r="T96" i="8"/>
  <c r="T94" i="8"/>
  <c r="T92" i="8"/>
  <c r="T90" i="8"/>
  <c r="T88" i="8"/>
  <c r="T86" i="8"/>
  <c r="T84" i="8"/>
  <c r="T82" i="8"/>
  <c r="T80" i="8"/>
  <c r="T78" i="8"/>
  <c r="T76" i="8"/>
  <c r="T74" i="8"/>
  <c r="T72" i="8"/>
  <c r="T70" i="8"/>
  <c r="T68" i="8"/>
  <c r="T66" i="8"/>
  <c r="T64" i="8"/>
  <c r="T62" i="8"/>
  <c r="T60" i="8"/>
  <c r="T58" i="8"/>
  <c r="T56" i="8"/>
  <c r="T54" i="8"/>
  <c r="T52" i="8"/>
  <c r="T50" i="8"/>
  <c r="T48" i="8"/>
  <c r="T46" i="8"/>
  <c r="T44" i="8"/>
  <c r="T42" i="8"/>
  <c r="T40" i="8"/>
  <c r="T38" i="8"/>
  <c r="T36" i="8"/>
  <c r="T34" i="8"/>
  <c r="T32" i="8"/>
  <c r="T30" i="8"/>
  <c r="T28" i="8"/>
  <c r="T26" i="8"/>
  <c r="T24" i="8"/>
  <c r="T22" i="8"/>
  <c r="T20" i="8"/>
  <c r="T124" i="8" s="1"/>
  <c r="V122" i="8"/>
  <c r="V120" i="8"/>
  <c r="V118" i="8"/>
  <c r="V116" i="8"/>
  <c r="V114" i="8"/>
  <c r="V112" i="8"/>
  <c r="V110" i="8"/>
  <c r="V108" i="8"/>
  <c r="V106" i="8"/>
  <c r="V104" i="8"/>
  <c r="V102" i="8"/>
  <c r="V100" i="8"/>
  <c r="V98" i="8"/>
  <c r="V96" i="8"/>
  <c r="V94" i="8"/>
  <c r="V92" i="8"/>
  <c r="V90" i="8"/>
  <c r="V88" i="8"/>
  <c r="V86" i="8"/>
  <c r="V84" i="8"/>
  <c r="V82" i="8"/>
  <c r="V80" i="8"/>
  <c r="V78" i="8"/>
  <c r="V76" i="8"/>
  <c r="V74" i="8"/>
  <c r="V72" i="8"/>
  <c r="V70" i="8"/>
  <c r="V68" i="8"/>
  <c r="V66" i="8"/>
  <c r="V64" i="8"/>
  <c r="V62" i="8"/>
  <c r="V60" i="8"/>
  <c r="V58" i="8"/>
  <c r="V56" i="8"/>
  <c r="V54" i="8"/>
  <c r="V52" i="8"/>
  <c r="V50" i="8"/>
  <c r="V48" i="8"/>
  <c r="V46" i="8"/>
  <c r="V44" i="8"/>
  <c r="V42" i="8"/>
  <c r="V40" i="8"/>
  <c r="V38" i="8"/>
  <c r="V36" i="8"/>
  <c r="V34" i="8"/>
  <c r="V32" i="8"/>
  <c r="V30" i="8"/>
  <c r="V28" i="8"/>
  <c r="V26" i="8"/>
  <c r="V24" i="8"/>
  <c r="V22" i="8"/>
  <c r="V20" i="8"/>
  <c r="V124" i="8" s="1"/>
  <c r="X122" i="8"/>
  <c r="X120" i="8"/>
  <c r="X118" i="8"/>
  <c r="X116" i="8"/>
  <c r="X114" i="8"/>
  <c r="X112" i="8"/>
  <c r="X110" i="8"/>
  <c r="X108" i="8"/>
  <c r="X106" i="8"/>
  <c r="X104" i="8"/>
  <c r="X102" i="8"/>
  <c r="X100" i="8"/>
  <c r="X98" i="8"/>
  <c r="X96" i="8"/>
  <c r="X94" i="8"/>
  <c r="X92" i="8"/>
  <c r="X90" i="8"/>
  <c r="X88" i="8"/>
  <c r="X86" i="8"/>
  <c r="X84" i="8"/>
  <c r="X82" i="8"/>
  <c r="X80" i="8"/>
  <c r="X78" i="8"/>
  <c r="X76" i="8"/>
  <c r="X74" i="8"/>
  <c r="X72" i="8"/>
  <c r="X70" i="8"/>
  <c r="X68" i="8"/>
  <c r="X66" i="8"/>
  <c r="X64" i="8"/>
  <c r="X62" i="8"/>
  <c r="X60" i="8"/>
  <c r="X58" i="8"/>
  <c r="X56" i="8"/>
  <c r="X54" i="8"/>
  <c r="X52" i="8"/>
  <c r="X50" i="8"/>
  <c r="X48" i="8"/>
  <c r="X46" i="8"/>
  <c r="X44" i="8"/>
  <c r="X42" i="8"/>
  <c r="X40" i="8"/>
  <c r="X38" i="8"/>
  <c r="X36" i="8"/>
  <c r="X34" i="8"/>
  <c r="X32" i="8"/>
  <c r="X30" i="8"/>
  <c r="X28" i="8"/>
  <c r="X26" i="8"/>
  <c r="X24" i="8"/>
  <c r="X22" i="8"/>
  <c r="X20" i="8"/>
  <c r="X124" i="8" s="1"/>
  <c r="Z122" i="8"/>
  <c r="Z120" i="8"/>
  <c r="Z118" i="8"/>
  <c r="Z116" i="8"/>
  <c r="Z114" i="8"/>
  <c r="Z112" i="8"/>
  <c r="Z110" i="8"/>
  <c r="Z108" i="8"/>
  <c r="Z106" i="8"/>
  <c r="Z104" i="8"/>
  <c r="Z102" i="8"/>
  <c r="Z100" i="8"/>
  <c r="Z98" i="8"/>
  <c r="Z96" i="8"/>
  <c r="Z94" i="8"/>
  <c r="Z92" i="8"/>
  <c r="Z90" i="8"/>
  <c r="Z88" i="8"/>
  <c r="Z86" i="8"/>
  <c r="Z84" i="8"/>
  <c r="Z82" i="8"/>
  <c r="Z80" i="8"/>
  <c r="Z78" i="8"/>
  <c r="Z76" i="8"/>
  <c r="Z74" i="8"/>
  <c r="Z72" i="8"/>
  <c r="Z70" i="8"/>
  <c r="Z68" i="8"/>
  <c r="Z66" i="8"/>
  <c r="Z64" i="8"/>
  <c r="Z62" i="8"/>
  <c r="Z60" i="8"/>
  <c r="Z58" i="8"/>
  <c r="Z56" i="8"/>
  <c r="Z54" i="8"/>
  <c r="Z52" i="8"/>
  <c r="Z50" i="8"/>
  <c r="Z48" i="8"/>
  <c r="Z46" i="8"/>
  <c r="Z44" i="8"/>
  <c r="Z42" i="8"/>
  <c r="Z40" i="8"/>
  <c r="Z38" i="8"/>
  <c r="Z36" i="8"/>
  <c r="Z34" i="8"/>
  <c r="Z32" i="8"/>
  <c r="Z30" i="8"/>
  <c r="Z28" i="8"/>
  <c r="Z26" i="8"/>
  <c r="Z24" i="8"/>
  <c r="Z22" i="8"/>
  <c r="Z20" i="8"/>
  <c r="Z124" i="8" s="1"/>
  <c r="AB122" i="8"/>
  <c r="AB120" i="8"/>
  <c r="AB118" i="8"/>
  <c r="AB116" i="8"/>
  <c r="AB114" i="8"/>
  <c r="AB112" i="8"/>
  <c r="AB110" i="8"/>
  <c r="AB108" i="8"/>
  <c r="AB106" i="8"/>
  <c r="AB104" i="8"/>
  <c r="AB102" i="8"/>
  <c r="AB100" i="8"/>
  <c r="AB98" i="8"/>
  <c r="AB96" i="8"/>
  <c r="AB94" i="8"/>
  <c r="AB92" i="8"/>
  <c r="AB90" i="8"/>
  <c r="AB88" i="8"/>
  <c r="AB86" i="8"/>
  <c r="AB84" i="8"/>
  <c r="AB82" i="8"/>
  <c r="AB80" i="8"/>
  <c r="AB78" i="8"/>
  <c r="AB76" i="8"/>
  <c r="AB74" i="8"/>
  <c r="AB72" i="8"/>
  <c r="AB70" i="8"/>
  <c r="AB68" i="8"/>
  <c r="AB66" i="8"/>
  <c r="AB64" i="8"/>
  <c r="AB62" i="8"/>
  <c r="AB60" i="8"/>
  <c r="AB58" i="8"/>
  <c r="AB56" i="8"/>
  <c r="AB54" i="8"/>
  <c r="AB52" i="8"/>
  <c r="AB50" i="8"/>
  <c r="AB48" i="8"/>
  <c r="AB46" i="8"/>
  <c r="AB44" i="8"/>
  <c r="AB42" i="8"/>
  <c r="AB40" i="8"/>
  <c r="AB38" i="8"/>
  <c r="AB36" i="8"/>
  <c r="AB34" i="8"/>
  <c r="AB32" i="8"/>
  <c r="AB30" i="8"/>
  <c r="AB28" i="8"/>
  <c r="AB26" i="8"/>
  <c r="AB24" i="8"/>
  <c r="AB22" i="8"/>
  <c r="AB20" i="8"/>
  <c r="AB124" i="8" s="1"/>
  <c r="AD122" i="8"/>
  <c r="AD120" i="8"/>
  <c r="AD118" i="8"/>
  <c r="AD116" i="8"/>
  <c r="AD114" i="8"/>
  <c r="AD112" i="8"/>
  <c r="AD110" i="8"/>
  <c r="AD108" i="8"/>
  <c r="AD106" i="8"/>
  <c r="AD104" i="8"/>
  <c r="AD102" i="8"/>
  <c r="AD100" i="8"/>
  <c r="AD98" i="8"/>
  <c r="AD96" i="8"/>
  <c r="AD94" i="8"/>
  <c r="AD92" i="8"/>
  <c r="AD90" i="8"/>
  <c r="AD88" i="8"/>
  <c r="AD86" i="8"/>
  <c r="AD84" i="8"/>
  <c r="AD82" i="8"/>
  <c r="AD80" i="8"/>
  <c r="AD78" i="8"/>
  <c r="AD76" i="8"/>
  <c r="AD74" i="8"/>
  <c r="AD72" i="8"/>
  <c r="AD70" i="8"/>
  <c r="AD68" i="8"/>
  <c r="AD66" i="8"/>
  <c r="AD64" i="8"/>
  <c r="AD62" i="8"/>
  <c r="AD60" i="8"/>
  <c r="AD58" i="8"/>
  <c r="AD56" i="8"/>
  <c r="AD54" i="8"/>
  <c r="AD52" i="8"/>
  <c r="AD50" i="8"/>
  <c r="AD48" i="8"/>
  <c r="AD46" i="8"/>
  <c r="AD44" i="8"/>
  <c r="AD42" i="8"/>
  <c r="AD40" i="8"/>
  <c r="AD38" i="8"/>
  <c r="AD36" i="8"/>
  <c r="AD34" i="8"/>
  <c r="AD32" i="8"/>
  <c r="AD30" i="8"/>
  <c r="AD28" i="8"/>
  <c r="AD26" i="8"/>
  <c r="AD24" i="8"/>
  <c r="AD22" i="8"/>
  <c r="AD20" i="8"/>
  <c r="AD124" i="8" s="1"/>
  <c r="AF122" i="8"/>
  <c r="AF120" i="8"/>
  <c r="AF118" i="8"/>
  <c r="AF116" i="8"/>
  <c r="AF114" i="8"/>
  <c r="AF112" i="8"/>
  <c r="AF110" i="8"/>
  <c r="AF108" i="8"/>
  <c r="AF106" i="8"/>
  <c r="AF104" i="8"/>
  <c r="AF102" i="8"/>
  <c r="AF100" i="8"/>
  <c r="AF98" i="8"/>
  <c r="AF96" i="8"/>
  <c r="AF94" i="8"/>
  <c r="AF92" i="8"/>
  <c r="AF90" i="8"/>
  <c r="AF88" i="8"/>
  <c r="AF86" i="8"/>
  <c r="AF84" i="8"/>
  <c r="AF82" i="8"/>
  <c r="AF80" i="8"/>
  <c r="AF78" i="8"/>
  <c r="AF76" i="8"/>
  <c r="AF74" i="8"/>
  <c r="AF72" i="8"/>
  <c r="AF70" i="8"/>
  <c r="AF68" i="8"/>
  <c r="AF66" i="8"/>
  <c r="AF64" i="8"/>
  <c r="AF62" i="8"/>
  <c r="AF60" i="8"/>
  <c r="AF58" i="8"/>
  <c r="AF56" i="8"/>
  <c r="AF54" i="8"/>
  <c r="AF52" i="8"/>
  <c r="AF50" i="8"/>
  <c r="AF48" i="8"/>
  <c r="AF46" i="8"/>
  <c r="AF44" i="8"/>
  <c r="AF42" i="8"/>
  <c r="AF40" i="8"/>
  <c r="AF38" i="8"/>
  <c r="AF36" i="8"/>
  <c r="AF34" i="8"/>
  <c r="AF32" i="8"/>
  <c r="AF30" i="8"/>
  <c r="AF28" i="8"/>
  <c r="AF26" i="8"/>
  <c r="AF24" i="8"/>
  <c r="AF22" i="8"/>
  <c r="AF20" i="8"/>
  <c r="AF124" i="8" s="1"/>
  <c r="AH122" i="8"/>
  <c r="AH120" i="8"/>
  <c r="AH118" i="8"/>
  <c r="AH116" i="8"/>
  <c r="AH114" i="8"/>
  <c r="AH112" i="8"/>
  <c r="AH110" i="8"/>
  <c r="AH108" i="8"/>
  <c r="AH106" i="8"/>
  <c r="AH104" i="8"/>
  <c r="AH102" i="8"/>
  <c r="AH100" i="8"/>
  <c r="AH98" i="8"/>
  <c r="AH96" i="8"/>
  <c r="AH94" i="8"/>
  <c r="AH92" i="8"/>
  <c r="AH90" i="8"/>
  <c r="AH88" i="8"/>
  <c r="AH86" i="8"/>
  <c r="AH84" i="8"/>
  <c r="AH82" i="8"/>
  <c r="AH80" i="8"/>
  <c r="AH78" i="8"/>
  <c r="AH76" i="8"/>
  <c r="AH74" i="8"/>
  <c r="AH72" i="8"/>
  <c r="AH70" i="8"/>
  <c r="AH68" i="8"/>
  <c r="AH66" i="8"/>
  <c r="AH64" i="8"/>
  <c r="AH62" i="8"/>
  <c r="AH60" i="8"/>
  <c r="AH58" i="8"/>
  <c r="AH56" i="8"/>
  <c r="AH54" i="8"/>
  <c r="AH52" i="8"/>
  <c r="AH50" i="8"/>
  <c r="AH48" i="8"/>
  <c r="AH46" i="8"/>
  <c r="AH44" i="8"/>
  <c r="AH42" i="8"/>
  <c r="AH40" i="8"/>
  <c r="AH38" i="8"/>
  <c r="AH36" i="8"/>
  <c r="AH34" i="8"/>
  <c r="AH32" i="8"/>
  <c r="AH30" i="8"/>
  <c r="AH28" i="8"/>
  <c r="AH26" i="8"/>
  <c r="AH24" i="8"/>
  <c r="AH22" i="8"/>
  <c r="AH20" i="8"/>
  <c r="AH124" i="8" s="1"/>
  <c r="AJ122" i="8"/>
  <c r="AJ120" i="8"/>
  <c r="AJ118" i="8"/>
  <c r="AJ116" i="8"/>
  <c r="AJ114" i="8"/>
  <c r="AJ112" i="8"/>
  <c r="AJ110" i="8"/>
  <c r="AJ108" i="8"/>
  <c r="AJ106" i="8"/>
  <c r="AJ104" i="8"/>
  <c r="AJ102" i="8"/>
  <c r="AJ100" i="8"/>
  <c r="AJ98" i="8"/>
  <c r="AJ96" i="8"/>
  <c r="AJ94" i="8"/>
  <c r="AJ92" i="8"/>
  <c r="AJ90" i="8"/>
  <c r="AJ88" i="8"/>
  <c r="AJ86" i="8"/>
  <c r="AJ84" i="8"/>
  <c r="AJ82" i="8"/>
  <c r="AJ80" i="8"/>
  <c r="AJ78" i="8"/>
  <c r="AJ76" i="8"/>
  <c r="AJ74" i="8"/>
  <c r="AJ72" i="8"/>
  <c r="AJ70" i="8"/>
  <c r="AJ68" i="8"/>
  <c r="AJ66" i="8"/>
  <c r="AJ64" i="8"/>
  <c r="AJ62" i="8"/>
  <c r="AJ60" i="8"/>
  <c r="AJ58" i="8"/>
  <c r="AJ56" i="8"/>
  <c r="AJ54" i="8"/>
  <c r="AJ52" i="8"/>
  <c r="AJ50" i="8"/>
  <c r="AJ48" i="8"/>
  <c r="AJ46" i="8"/>
  <c r="AJ44" i="8"/>
  <c r="AJ42" i="8"/>
  <c r="AJ40" i="8"/>
  <c r="AJ38" i="8"/>
  <c r="AJ36" i="8"/>
  <c r="AJ34" i="8"/>
  <c r="AJ32" i="8"/>
  <c r="AJ30" i="8"/>
  <c r="AJ28" i="8"/>
  <c r="AJ26" i="8"/>
  <c r="AJ24" i="8"/>
  <c r="AJ22" i="8"/>
  <c r="AJ20" i="8"/>
  <c r="AJ124" i="8" s="1"/>
  <c r="AL122" i="8"/>
  <c r="AL120" i="8"/>
  <c r="AL118" i="8"/>
  <c r="AL116" i="8"/>
  <c r="AL114" i="8"/>
  <c r="AL112" i="8"/>
  <c r="AL110" i="8"/>
  <c r="AL108" i="8"/>
  <c r="AL106" i="8"/>
  <c r="AL104" i="8"/>
  <c r="AL102" i="8"/>
  <c r="AL100" i="8"/>
  <c r="AL98" i="8"/>
  <c r="AL96" i="8"/>
  <c r="AL94" i="8"/>
  <c r="AL92" i="8"/>
  <c r="AL90" i="8"/>
  <c r="AL88" i="8"/>
  <c r="AL86" i="8"/>
  <c r="AL84" i="8"/>
  <c r="AL82" i="8"/>
  <c r="AL80" i="8"/>
  <c r="AL78" i="8"/>
  <c r="AL76" i="8"/>
  <c r="AL74" i="8"/>
  <c r="AL72" i="8"/>
  <c r="AL70" i="8"/>
  <c r="AL68" i="8"/>
  <c r="AL66" i="8"/>
  <c r="AL64" i="8"/>
  <c r="AL62" i="8"/>
  <c r="AL60" i="8"/>
  <c r="AL58" i="8"/>
  <c r="AL56" i="8"/>
  <c r="AL54" i="8"/>
  <c r="AL52" i="8"/>
  <c r="AL50" i="8"/>
  <c r="AL48" i="8"/>
  <c r="AL46" i="8"/>
  <c r="AL44" i="8"/>
  <c r="AL42" i="8"/>
  <c r="AL40" i="8"/>
  <c r="AL38" i="8"/>
  <c r="AL36" i="8"/>
  <c r="AL34" i="8"/>
  <c r="AL32" i="8"/>
  <c r="AL30" i="8"/>
  <c r="AL28" i="8"/>
  <c r="AL26" i="8"/>
  <c r="AL24" i="8"/>
  <c r="AL22" i="8"/>
  <c r="AL20" i="8"/>
  <c r="AL124" i="8" s="1"/>
  <c r="AN122" i="8"/>
  <c r="AN120" i="8"/>
  <c r="AN118" i="8"/>
  <c r="AN116" i="8"/>
  <c r="AN114" i="8"/>
  <c r="AN112" i="8"/>
  <c r="AN110" i="8"/>
  <c r="AN108" i="8"/>
  <c r="AN106" i="8"/>
  <c r="AN104" i="8"/>
  <c r="AN102" i="8"/>
  <c r="AN100" i="8"/>
  <c r="AN98" i="8"/>
  <c r="AN96" i="8"/>
  <c r="AN94" i="8"/>
  <c r="AN92" i="8"/>
  <c r="AN90" i="8"/>
  <c r="AN88" i="8"/>
  <c r="AN86" i="8"/>
  <c r="AN84" i="8"/>
  <c r="AN82" i="8"/>
  <c r="AN80" i="8"/>
  <c r="AN78" i="8"/>
  <c r="AN76" i="8"/>
  <c r="AN74" i="8"/>
  <c r="AN72" i="8"/>
  <c r="AN70" i="8"/>
  <c r="AN68" i="8"/>
  <c r="AN66" i="8"/>
  <c r="AN64" i="8"/>
  <c r="AN62" i="8"/>
  <c r="AN60" i="8"/>
  <c r="AN58" i="8"/>
  <c r="AN56" i="8"/>
  <c r="AN54" i="8"/>
  <c r="AN52" i="8"/>
  <c r="AN50" i="8"/>
  <c r="AN48" i="8"/>
  <c r="AN46" i="8"/>
  <c r="AN44" i="8"/>
  <c r="AN42" i="8"/>
  <c r="AN40" i="8"/>
  <c r="AN38" i="8"/>
  <c r="AN36" i="8"/>
  <c r="AN34" i="8"/>
  <c r="AN32" i="8"/>
  <c r="AN30" i="8"/>
  <c r="AN28" i="8"/>
  <c r="AN26" i="8"/>
  <c r="AN24" i="8"/>
  <c r="AN22" i="8"/>
  <c r="AN20" i="8"/>
  <c r="AN124" i="8" s="1"/>
  <c r="AP122" i="8"/>
  <c r="AP120" i="8"/>
  <c r="AP118" i="8"/>
  <c r="AP116" i="8"/>
  <c r="AP114" i="8"/>
  <c r="AP112" i="8"/>
  <c r="AP110" i="8"/>
  <c r="AP108" i="8"/>
  <c r="AP106" i="8"/>
  <c r="AP104" i="8"/>
  <c r="AP102" i="8"/>
  <c r="AP100" i="8"/>
  <c r="AP98" i="8"/>
  <c r="AP96" i="8"/>
  <c r="AP94" i="8"/>
  <c r="AP92" i="8"/>
  <c r="AP90" i="8"/>
  <c r="AP88" i="8"/>
  <c r="AP86" i="8"/>
  <c r="AP84" i="8"/>
  <c r="AP82" i="8"/>
  <c r="AP80" i="8"/>
  <c r="AP78" i="8"/>
  <c r="AP76" i="8"/>
  <c r="AP74" i="8"/>
  <c r="AP72" i="8"/>
  <c r="AP70" i="8"/>
  <c r="AP68" i="8"/>
  <c r="AP66" i="8"/>
  <c r="AP64" i="8"/>
  <c r="AP62" i="8"/>
  <c r="AP60" i="8"/>
  <c r="AP58" i="8"/>
  <c r="AP56" i="8"/>
  <c r="AP54" i="8"/>
  <c r="AP52" i="8"/>
  <c r="AP50" i="8"/>
  <c r="AP48" i="8"/>
  <c r="AP46" i="8"/>
  <c r="AP44" i="8"/>
  <c r="AP42" i="8"/>
  <c r="AP40" i="8"/>
  <c r="AP38" i="8"/>
  <c r="AP36" i="8"/>
  <c r="AP34" i="8"/>
  <c r="AP32" i="8"/>
  <c r="AP30" i="8"/>
  <c r="AP28" i="8"/>
  <c r="AP26" i="8"/>
  <c r="AP24" i="8"/>
  <c r="AP22" i="8"/>
  <c r="AP20" i="8"/>
  <c r="AP124" i="8" s="1"/>
  <c r="AR122" i="8"/>
  <c r="AR120" i="8"/>
  <c r="AR118" i="8"/>
  <c r="AR116" i="8"/>
  <c r="AR114" i="8"/>
  <c r="AR112" i="8"/>
  <c r="AR110" i="8"/>
  <c r="AR108" i="8"/>
  <c r="AR106" i="8"/>
  <c r="AR104" i="8"/>
  <c r="AR102" i="8"/>
  <c r="AR100" i="8"/>
  <c r="AR98" i="8"/>
  <c r="AR96" i="8"/>
  <c r="AR94" i="8"/>
  <c r="AR92" i="8"/>
  <c r="AR90" i="8"/>
  <c r="AR88" i="8"/>
  <c r="AR86" i="8"/>
  <c r="AR84" i="8"/>
  <c r="AR82" i="8"/>
  <c r="AR80" i="8"/>
  <c r="AR78" i="8"/>
  <c r="AR76" i="8"/>
  <c r="AR74" i="8"/>
  <c r="AR72" i="8"/>
  <c r="AR70" i="8"/>
  <c r="AR68" i="8"/>
  <c r="AR66" i="8"/>
  <c r="AR64" i="8"/>
  <c r="AR62" i="8"/>
  <c r="AR60" i="8"/>
  <c r="AR58" i="8"/>
  <c r="AR56" i="8"/>
  <c r="AR54" i="8"/>
  <c r="AR52" i="8"/>
  <c r="AR50" i="8"/>
  <c r="AR48" i="8"/>
  <c r="AR46" i="8"/>
  <c r="AR44" i="8"/>
  <c r="AR42" i="8"/>
  <c r="AR40" i="8"/>
  <c r="AR38" i="8"/>
  <c r="AR36" i="8"/>
  <c r="AR34" i="8"/>
  <c r="AR32" i="8"/>
  <c r="AR30" i="8"/>
  <c r="AR28" i="8"/>
  <c r="AR26" i="8"/>
  <c r="AR24" i="8"/>
  <c r="AR22" i="8"/>
  <c r="AR20" i="8"/>
  <c r="AR124" i="8" s="1"/>
  <c r="AT122" i="8"/>
  <c r="AT120" i="8"/>
  <c r="AT118" i="8"/>
  <c r="AT116" i="8"/>
  <c r="AT114" i="8"/>
  <c r="AT112" i="8"/>
  <c r="AT110" i="8"/>
  <c r="AT108" i="8"/>
  <c r="AT106" i="8"/>
  <c r="AT104" i="8"/>
  <c r="AT102" i="8"/>
  <c r="AT100" i="8"/>
  <c r="AT98" i="8"/>
  <c r="AT96" i="8"/>
  <c r="AT94" i="8"/>
  <c r="AT92" i="8"/>
  <c r="AT90" i="8"/>
  <c r="AT88" i="8"/>
  <c r="AT86" i="8"/>
  <c r="AT84" i="8"/>
  <c r="AT82" i="8"/>
  <c r="AT80" i="8"/>
  <c r="AT78" i="8"/>
  <c r="AT76" i="8"/>
  <c r="AT74" i="8"/>
  <c r="AT72" i="8"/>
  <c r="AT70" i="8"/>
  <c r="AT68" i="8"/>
  <c r="AT66" i="8"/>
  <c r="AT64" i="8"/>
  <c r="AT62" i="8"/>
  <c r="AT60" i="8"/>
  <c r="AT58" i="8"/>
  <c r="AT56" i="8"/>
  <c r="AT54" i="8"/>
  <c r="AT52" i="8"/>
  <c r="AT50" i="8"/>
  <c r="AT48" i="8"/>
  <c r="AT46" i="8"/>
  <c r="AT44" i="8"/>
  <c r="AT42" i="8"/>
  <c r="AT40" i="8"/>
  <c r="AT38" i="8"/>
  <c r="AT36" i="8"/>
  <c r="AT34" i="8"/>
  <c r="AT32" i="8"/>
  <c r="AT30" i="8"/>
  <c r="AT28" i="8"/>
  <c r="AT26" i="8"/>
  <c r="AT24" i="8"/>
  <c r="AT22" i="8"/>
  <c r="AT20" i="8"/>
  <c r="AT124" i="8" s="1"/>
  <c r="AV122" i="8"/>
  <c r="AV120" i="8"/>
  <c r="AV118" i="8"/>
  <c r="AV116" i="8"/>
  <c r="AV114" i="8"/>
  <c r="AV112" i="8"/>
  <c r="AV110" i="8"/>
  <c r="AV108" i="8"/>
  <c r="AV106" i="8"/>
  <c r="AV104" i="8"/>
  <c r="AV102" i="8"/>
  <c r="AV100" i="8"/>
  <c r="AV98" i="8"/>
  <c r="AV96" i="8"/>
  <c r="AV94" i="8"/>
  <c r="AV92" i="8"/>
  <c r="AV90" i="8"/>
  <c r="AV88" i="8"/>
  <c r="AV86" i="8"/>
  <c r="AV84" i="8"/>
  <c r="AV82" i="8"/>
  <c r="AV80" i="8"/>
  <c r="AV78" i="8"/>
  <c r="AV76" i="8"/>
  <c r="AV74" i="8"/>
  <c r="AV72" i="8"/>
  <c r="AV70" i="8"/>
  <c r="AV68" i="8"/>
  <c r="AV66" i="8"/>
  <c r="AV64" i="8"/>
  <c r="AV62" i="8"/>
  <c r="AV60" i="8"/>
  <c r="AV58" i="8"/>
  <c r="AV56" i="8"/>
  <c r="AV54" i="8"/>
  <c r="AV52" i="8"/>
  <c r="AV50" i="8"/>
  <c r="AV48" i="8"/>
  <c r="AV46" i="8"/>
  <c r="AV44" i="8"/>
  <c r="AV42" i="8"/>
  <c r="AV40" i="8"/>
  <c r="AV38" i="8"/>
  <c r="AV36" i="8"/>
  <c r="AV34" i="8"/>
  <c r="AV32" i="8"/>
  <c r="AV30" i="8"/>
  <c r="AV28" i="8"/>
  <c r="AV26" i="8"/>
  <c r="AV24" i="8"/>
  <c r="AV22" i="8"/>
  <c r="AV20" i="8"/>
  <c r="AV124" i="8" s="1"/>
  <c r="AX122" i="8"/>
  <c r="AX120" i="8"/>
  <c r="AX118" i="8"/>
  <c r="AX116" i="8"/>
  <c r="AX114" i="8"/>
  <c r="AX112" i="8"/>
  <c r="AX110" i="8"/>
  <c r="AX108" i="8"/>
  <c r="AX106" i="8"/>
  <c r="AX104" i="8"/>
  <c r="AX102" i="8"/>
  <c r="AX100" i="8"/>
  <c r="AX98" i="8"/>
  <c r="AX96" i="8"/>
  <c r="AX94" i="8"/>
  <c r="AX92" i="8"/>
  <c r="AX90" i="8"/>
  <c r="AX88" i="8"/>
  <c r="AX86" i="8"/>
  <c r="AX84" i="8"/>
  <c r="AX82" i="8"/>
  <c r="AX80" i="8"/>
  <c r="AX78" i="8"/>
  <c r="AX76" i="8"/>
  <c r="AX74" i="8"/>
  <c r="AX72" i="8"/>
  <c r="AX70" i="8"/>
  <c r="AX68" i="8"/>
  <c r="AX66" i="8"/>
  <c r="AX64" i="8"/>
  <c r="AX62" i="8"/>
  <c r="AX60" i="8"/>
  <c r="AX58" i="8"/>
  <c r="AX56" i="8"/>
  <c r="AX54" i="8"/>
  <c r="AX52" i="8"/>
  <c r="AX50" i="8"/>
  <c r="AX48" i="8"/>
  <c r="AX46" i="8"/>
  <c r="AX44" i="8"/>
  <c r="AX42" i="8"/>
  <c r="AX40" i="8"/>
  <c r="AX38" i="8"/>
  <c r="AX36" i="8"/>
  <c r="AX34" i="8"/>
  <c r="AX32" i="8"/>
  <c r="AX30" i="8"/>
  <c r="AX28" i="8"/>
  <c r="AX26" i="8"/>
  <c r="AX24" i="8"/>
  <c r="AX22" i="8"/>
  <c r="AX20" i="8"/>
  <c r="AX124" i="8" s="1"/>
  <c r="AZ122" i="8"/>
  <c r="AZ120" i="8"/>
  <c r="AZ118" i="8"/>
  <c r="AZ116" i="8"/>
  <c r="AZ114" i="8"/>
  <c r="AZ112" i="8"/>
  <c r="AZ110" i="8"/>
  <c r="AZ108" i="8"/>
  <c r="AZ106" i="8"/>
  <c r="AZ104" i="8"/>
  <c r="AZ102" i="8"/>
  <c r="AZ100" i="8"/>
  <c r="AZ98" i="8"/>
  <c r="AZ96" i="8"/>
  <c r="AZ94" i="8"/>
  <c r="AZ92" i="8"/>
  <c r="AZ90" i="8"/>
  <c r="AZ88" i="8"/>
  <c r="AZ86" i="8"/>
  <c r="AZ84" i="8"/>
  <c r="AZ82" i="8"/>
  <c r="AZ80" i="8"/>
  <c r="AZ78" i="8"/>
  <c r="AZ76" i="8"/>
  <c r="AZ74" i="8"/>
  <c r="AZ72" i="8"/>
  <c r="AZ70" i="8"/>
  <c r="AZ68" i="8"/>
  <c r="AZ66" i="8"/>
  <c r="AZ64" i="8"/>
  <c r="AZ62" i="8"/>
  <c r="AZ60" i="8"/>
  <c r="AZ58" i="8"/>
  <c r="AZ56" i="8"/>
  <c r="AZ54" i="8"/>
  <c r="AZ52" i="8"/>
  <c r="AZ50" i="8"/>
  <c r="AZ48" i="8"/>
  <c r="AZ46" i="8"/>
  <c r="AZ44" i="8"/>
  <c r="AZ42" i="8"/>
  <c r="AZ40" i="8"/>
  <c r="AZ38" i="8"/>
  <c r="AZ36" i="8"/>
  <c r="AZ34" i="8"/>
  <c r="AZ32" i="8"/>
  <c r="AZ30" i="8"/>
  <c r="AZ28" i="8"/>
  <c r="AZ26" i="8"/>
  <c r="AZ24" i="8"/>
  <c r="AZ22" i="8"/>
  <c r="AZ20" i="8"/>
  <c r="AZ124" i="8" s="1"/>
  <c r="BB122" i="8"/>
  <c r="BB120" i="8"/>
  <c r="BB118" i="8"/>
  <c r="BB116" i="8"/>
  <c r="BB114" i="8"/>
  <c r="BB112" i="8"/>
  <c r="BB110" i="8"/>
  <c r="BB108" i="8"/>
  <c r="BB106" i="8"/>
  <c r="BB104" i="8"/>
  <c r="BB102" i="8"/>
  <c r="BB100" i="8"/>
  <c r="BB98" i="8"/>
  <c r="BB96" i="8"/>
  <c r="BB94" i="8"/>
  <c r="BB92" i="8"/>
  <c r="BB90" i="8"/>
  <c r="BB88" i="8"/>
  <c r="BB86" i="8"/>
  <c r="BB84" i="8"/>
  <c r="BB82" i="8"/>
  <c r="BB80" i="8"/>
  <c r="BB78" i="8"/>
  <c r="BB76" i="8"/>
  <c r="BB74" i="8"/>
  <c r="BB72" i="8"/>
  <c r="BB70" i="8"/>
  <c r="BB68" i="8"/>
  <c r="BB66" i="8"/>
  <c r="BB64" i="8"/>
  <c r="BB62" i="8"/>
  <c r="BB60" i="8"/>
  <c r="BB58" i="8"/>
  <c r="BB56" i="8"/>
  <c r="BB54" i="8"/>
  <c r="BB52" i="8"/>
  <c r="BB50" i="8"/>
  <c r="BB48" i="8"/>
  <c r="BB46" i="8"/>
  <c r="BB44" i="8"/>
  <c r="BB42" i="8"/>
  <c r="BB40" i="8"/>
  <c r="BB38" i="8"/>
  <c r="BB36" i="8"/>
  <c r="BB34" i="8"/>
  <c r="BB32" i="8"/>
  <c r="BB30" i="8"/>
  <c r="BB28" i="8"/>
  <c r="BB26" i="8"/>
  <c r="BB24" i="8"/>
  <c r="BB22" i="8"/>
  <c r="BB20" i="8"/>
  <c r="BB124" i="8" s="1"/>
  <c r="BD122" i="8"/>
  <c r="BD120" i="8"/>
  <c r="BD118" i="8"/>
  <c r="BD116" i="8"/>
  <c r="BD114" i="8"/>
  <c r="BD112" i="8"/>
  <c r="BD110" i="8"/>
  <c r="BD108" i="8"/>
  <c r="BD106" i="8"/>
  <c r="BD104" i="8"/>
  <c r="BD102" i="8"/>
  <c r="BD100" i="8"/>
  <c r="BD98" i="8"/>
  <c r="BD96" i="8"/>
  <c r="BD94" i="8"/>
  <c r="BD92" i="8"/>
  <c r="BD90" i="8"/>
  <c r="BD88" i="8"/>
  <c r="BD86" i="8"/>
  <c r="BD84" i="8"/>
  <c r="BD82" i="8"/>
  <c r="BD80" i="8"/>
  <c r="BD78" i="8"/>
  <c r="BD76" i="8"/>
  <c r="BD74" i="8"/>
  <c r="BD72" i="8"/>
  <c r="BD70" i="8"/>
  <c r="BD68" i="8"/>
  <c r="BD66" i="8"/>
  <c r="BD64" i="8"/>
  <c r="BD62" i="8"/>
  <c r="BD60" i="8"/>
  <c r="BD58" i="8"/>
  <c r="BD56" i="8"/>
  <c r="BD54" i="8"/>
  <c r="BD52" i="8"/>
  <c r="BD50" i="8"/>
  <c r="BD48" i="8"/>
  <c r="BD46" i="8"/>
  <c r="BD44" i="8"/>
  <c r="BD42" i="8"/>
  <c r="BD40" i="8"/>
  <c r="BD38" i="8"/>
  <c r="BD36" i="8"/>
  <c r="BD34" i="8"/>
  <c r="BD32" i="8"/>
  <c r="BD30" i="8"/>
  <c r="BD28" i="8"/>
  <c r="BD26" i="8"/>
  <c r="BD24" i="8"/>
  <c r="BD22" i="8"/>
  <c r="BD20" i="8"/>
  <c r="BD124" i="8" s="1"/>
  <c r="BF122" i="8"/>
  <c r="BF120" i="8"/>
  <c r="BF118" i="8"/>
  <c r="BF116" i="8"/>
  <c r="BF114" i="8"/>
  <c r="BF112" i="8"/>
  <c r="BF110" i="8"/>
  <c r="BF108" i="8"/>
  <c r="BF106" i="8"/>
  <c r="BF104" i="8"/>
  <c r="BF102" i="8"/>
  <c r="BF100" i="8"/>
  <c r="BF98" i="8"/>
  <c r="BF96" i="8"/>
  <c r="BF94" i="8"/>
  <c r="BF92" i="8"/>
  <c r="BF90" i="8"/>
  <c r="BF88" i="8"/>
  <c r="BF86" i="8"/>
  <c r="BF84" i="8"/>
  <c r="BF82" i="8"/>
  <c r="BF80" i="8"/>
  <c r="BF78" i="8"/>
  <c r="BF76" i="8"/>
  <c r="BF74" i="8"/>
  <c r="BF72" i="8"/>
  <c r="BF70" i="8"/>
  <c r="BF68" i="8"/>
  <c r="BF66" i="8"/>
  <c r="BF64" i="8"/>
  <c r="BF62" i="8"/>
  <c r="BF60" i="8"/>
  <c r="BF58" i="8"/>
  <c r="BF56" i="8"/>
  <c r="BF54" i="8"/>
  <c r="BF52" i="8"/>
  <c r="BF50" i="8"/>
  <c r="BF48" i="8"/>
  <c r="BF46" i="8"/>
  <c r="BF44" i="8"/>
  <c r="BF42" i="8"/>
  <c r="BF40" i="8"/>
  <c r="BF38" i="8"/>
  <c r="BF36" i="8"/>
  <c r="BF34" i="8"/>
  <c r="BF32" i="8"/>
  <c r="BF30" i="8"/>
  <c r="BF28" i="8"/>
  <c r="BF26" i="8"/>
  <c r="BF24" i="8"/>
  <c r="BF22" i="8"/>
  <c r="BF20" i="8"/>
  <c r="BF124" i="8" s="1"/>
  <c r="BH122" i="8"/>
  <c r="BH120" i="8"/>
  <c r="BH118" i="8"/>
  <c r="BH116" i="8"/>
  <c r="BH114" i="8"/>
  <c r="BH112" i="8"/>
  <c r="BH110" i="8"/>
  <c r="BH108" i="8"/>
  <c r="BH106" i="8"/>
  <c r="BH104" i="8"/>
  <c r="BH102" i="8"/>
  <c r="BH100" i="8"/>
  <c r="BH98" i="8"/>
  <c r="BH96" i="8"/>
  <c r="BH94" i="8"/>
  <c r="BH92" i="8"/>
  <c r="BH90" i="8"/>
  <c r="BH88" i="8"/>
  <c r="BH86" i="8"/>
  <c r="BH84" i="8"/>
  <c r="BH82" i="8"/>
  <c r="BH80" i="8"/>
  <c r="BH78" i="8"/>
  <c r="BH76" i="8"/>
  <c r="BH74" i="8"/>
  <c r="BH72" i="8"/>
  <c r="BH70" i="8"/>
  <c r="BH68" i="8"/>
  <c r="BH66" i="8"/>
  <c r="BH64" i="8"/>
  <c r="BH62" i="8"/>
  <c r="BH60" i="8"/>
  <c r="BH58" i="8"/>
  <c r="BH56" i="8"/>
  <c r="BH54" i="8"/>
  <c r="BH52" i="8"/>
  <c r="BH50" i="8"/>
  <c r="BH48" i="8"/>
  <c r="BH46" i="8"/>
  <c r="BH44" i="8"/>
  <c r="BH42" i="8"/>
  <c r="BH40" i="8"/>
  <c r="BH38" i="8"/>
  <c r="BH36" i="8"/>
  <c r="BH34" i="8"/>
  <c r="BH32" i="8"/>
  <c r="BH30" i="8"/>
  <c r="BH28" i="8"/>
  <c r="BH26" i="8"/>
  <c r="BH24" i="8"/>
  <c r="BH22" i="8"/>
  <c r="BH20" i="8"/>
  <c r="BH124" i="8" s="1"/>
  <c r="BJ122" i="8"/>
  <c r="BJ120" i="8"/>
  <c r="BJ118" i="8"/>
  <c r="BJ116" i="8"/>
  <c r="BJ114" i="8"/>
  <c r="BJ112" i="8"/>
  <c r="BJ110" i="8"/>
  <c r="BJ108" i="8"/>
  <c r="BJ106" i="8"/>
  <c r="BJ104" i="8"/>
  <c r="BJ102" i="8"/>
  <c r="BJ100" i="8"/>
  <c r="BJ98" i="8"/>
  <c r="BJ96" i="8"/>
  <c r="BJ94" i="8"/>
  <c r="BJ92" i="8"/>
  <c r="BJ90" i="8"/>
  <c r="BJ88" i="8"/>
  <c r="BJ86" i="8"/>
  <c r="BJ84" i="8"/>
  <c r="BJ82" i="8"/>
  <c r="BJ80" i="8"/>
  <c r="BJ78" i="8"/>
  <c r="BJ76" i="8"/>
  <c r="BJ74" i="8"/>
  <c r="BJ72" i="8"/>
  <c r="BJ70" i="8"/>
  <c r="BJ68" i="8"/>
  <c r="BJ66" i="8"/>
  <c r="BJ64" i="8"/>
  <c r="BJ62" i="8"/>
  <c r="BJ60" i="8"/>
  <c r="BJ58" i="8"/>
  <c r="BJ56" i="8"/>
  <c r="BJ54" i="8"/>
  <c r="BJ52" i="8"/>
  <c r="BJ50" i="8"/>
  <c r="BJ48" i="8"/>
  <c r="BJ46" i="8"/>
  <c r="BJ44" i="8"/>
  <c r="BJ42" i="8"/>
  <c r="BJ40" i="8"/>
  <c r="BJ38" i="8"/>
  <c r="BJ36" i="8"/>
  <c r="BJ34" i="8"/>
  <c r="BJ32" i="8"/>
  <c r="BJ30" i="8"/>
  <c r="BJ28" i="8"/>
  <c r="BJ26" i="8"/>
  <c r="BJ24" i="8"/>
  <c r="BJ22" i="8"/>
  <c r="BJ20" i="8"/>
  <c r="BL122" i="8"/>
  <c r="BL120" i="8"/>
  <c r="BL118" i="8"/>
  <c r="BL116" i="8"/>
  <c r="BL114" i="8"/>
  <c r="BL112" i="8"/>
  <c r="BL110" i="8"/>
  <c r="BL108" i="8"/>
  <c r="BL106" i="8"/>
  <c r="BL104" i="8"/>
  <c r="BL102" i="8"/>
  <c r="BL100" i="8"/>
  <c r="BL98" i="8"/>
  <c r="BL96" i="8"/>
  <c r="BL94" i="8"/>
  <c r="BL92" i="8"/>
  <c r="BL90" i="8"/>
  <c r="BL88" i="8"/>
  <c r="BL86" i="8"/>
  <c r="BL84" i="8"/>
  <c r="BL82" i="8"/>
  <c r="BL80" i="8"/>
  <c r="BL78" i="8"/>
  <c r="BL76" i="8"/>
  <c r="BL74" i="8"/>
  <c r="BL72" i="8"/>
  <c r="BL70" i="8"/>
  <c r="BL68" i="8"/>
  <c r="BL66" i="8"/>
  <c r="BL64" i="8"/>
  <c r="BL62" i="8"/>
  <c r="BL60" i="8"/>
  <c r="BL58" i="8"/>
  <c r="BL56" i="8"/>
  <c r="BL54" i="8"/>
  <c r="BL52" i="8"/>
  <c r="BL50" i="8"/>
  <c r="BL48" i="8"/>
  <c r="BL46" i="8"/>
  <c r="BL44" i="8"/>
  <c r="BL42" i="8"/>
  <c r="BL40" i="8"/>
  <c r="BL38" i="8"/>
  <c r="BL36" i="8"/>
  <c r="BL34" i="8"/>
  <c r="BL32" i="8"/>
  <c r="BL30" i="8"/>
  <c r="BL28" i="8"/>
  <c r="BL26" i="8"/>
  <c r="BL24" i="8"/>
  <c r="BL22" i="8"/>
  <c r="BL20" i="8"/>
  <c r="BN122" i="8"/>
  <c r="BN120" i="8"/>
  <c r="BN118" i="8"/>
  <c r="BN116" i="8"/>
  <c r="BN114" i="8"/>
  <c r="BN112" i="8"/>
  <c r="BN110" i="8"/>
  <c r="BN108" i="8"/>
  <c r="BN106" i="8"/>
  <c r="BN104" i="8"/>
  <c r="BN102" i="8"/>
  <c r="BN100" i="8"/>
  <c r="BN98" i="8"/>
  <c r="BN96" i="8"/>
  <c r="BN94" i="8"/>
  <c r="BN92" i="8"/>
  <c r="BN90" i="8"/>
  <c r="BN88" i="8"/>
  <c r="BN86" i="8"/>
  <c r="BN84" i="8"/>
  <c r="BN82" i="8"/>
  <c r="BN80" i="8"/>
  <c r="BN78" i="8"/>
  <c r="BN76" i="8"/>
  <c r="BN74" i="8"/>
  <c r="BN72" i="8"/>
  <c r="BN70" i="8"/>
  <c r="BN68" i="8"/>
  <c r="BN66" i="8"/>
  <c r="BN64" i="8"/>
  <c r="BN62" i="8"/>
  <c r="BN60" i="8"/>
  <c r="BN58" i="8"/>
  <c r="BN56" i="8"/>
  <c r="BN54" i="8"/>
  <c r="BN52" i="8"/>
  <c r="BN50" i="8"/>
  <c r="BN48" i="8"/>
  <c r="BN46" i="8"/>
  <c r="BN44" i="8"/>
  <c r="BN42" i="8"/>
  <c r="BN40" i="8"/>
  <c r="BN38" i="8"/>
  <c r="BN36" i="8"/>
  <c r="BN34" i="8"/>
  <c r="BN32" i="8"/>
  <c r="BN30" i="8"/>
  <c r="BN28" i="8"/>
  <c r="BN26" i="8"/>
  <c r="BN24" i="8"/>
  <c r="BN22" i="8"/>
  <c r="BN20" i="8"/>
  <c r="BP122" i="8"/>
  <c r="BP120" i="8"/>
  <c r="BP118" i="8"/>
  <c r="BP116" i="8"/>
  <c r="BP114" i="8"/>
  <c r="BP112" i="8"/>
  <c r="BP110" i="8"/>
  <c r="BP108" i="8"/>
  <c r="BP106" i="8"/>
  <c r="BP104" i="8"/>
  <c r="BP102" i="8"/>
  <c r="BP100" i="8"/>
  <c r="BP98" i="8"/>
  <c r="BP96" i="8"/>
  <c r="BP94" i="8"/>
  <c r="BP92" i="8"/>
  <c r="BP90" i="8"/>
  <c r="BP88" i="8"/>
  <c r="BP86" i="8"/>
  <c r="BP84" i="8"/>
  <c r="BP82" i="8"/>
  <c r="BP80" i="8"/>
  <c r="BP78" i="8"/>
  <c r="BP76" i="8"/>
  <c r="BP74" i="8"/>
  <c r="BP72" i="8"/>
  <c r="BP70" i="8"/>
  <c r="BP68" i="8"/>
  <c r="BP66" i="8"/>
  <c r="BP64" i="8"/>
  <c r="BP62" i="8"/>
  <c r="BP60" i="8"/>
  <c r="BP58" i="8"/>
  <c r="BP56" i="8"/>
  <c r="BP54" i="8"/>
  <c r="BP52" i="8"/>
  <c r="BP50" i="8"/>
  <c r="BP48" i="8"/>
  <c r="BP46" i="8"/>
  <c r="BP44" i="8"/>
  <c r="BP42" i="8"/>
  <c r="BP40" i="8"/>
  <c r="BP38" i="8"/>
  <c r="BP36" i="8"/>
  <c r="BP34" i="8"/>
  <c r="BP32" i="8"/>
  <c r="BP30" i="8"/>
  <c r="BP28" i="8"/>
  <c r="BP26" i="8"/>
  <c r="BP24" i="8"/>
  <c r="BP22" i="8"/>
  <c r="BP20" i="8"/>
  <c r="BR122" i="8"/>
  <c r="BR120" i="8"/>
  <c r="BR118" i="8"/>
  <c r="BR116" i="8"/>
  <c r="BR114" i="8"/>
  <c r="BR112" i="8"/>
  <c r="BR110" i="8"/>
  <c r="BR108" i="8"/>
  <c r="BR106" i="8"/>
  <c r="BR104" i="8"/>
  <c r="BR102" i="8"/>
  <c r="BR100" i="8"/>
  <c r="BR98" i="8"/>
  <c r="BR96" i="8"/>
  <c r="BR94" i="8"/>
  <c r="BR92" i="8"/>
  <c r="BR90" i="8"/>
  <c r="BR88" i="8"/>
  <c r="BR86" i="8"/>
  <c r="BR84" i="8"/>
  <c r="BR82" i="8"/>
  <c r="BR80" i="8"/>
  <c r="BR78" i="8"/>
  <c r="BR76" i="8"/>
  <c r="BR74" i="8"/>
  <c r="BR72" i="8"/>
  <c r="BR70" i="8"/>
  <c r="BR68" i="8"/>
  <c r="BR66" i="8"/>
  <c r="BR64" i="8"/>
  <c r="BR62" i="8"/>
  <c r="BR60" i="8"/>
  <c r="BR58" i="8"/>
  <c r="BR56" i="8"/>
  <c r="BR54" i="8"/>
  <c r="BR52" i="8"/>
  <c r="BR50" i="8"/>
  <c r="BR48" i="8"/>
  <c r="BR46" i="8"/>
  <c r="BR44" i="8"/>
  <c r="BR42" i="8"/>
  <c r="BR40" i="8"/>
  <c r="BR38" i="8"/>
  <c r="BR36" i="8"/>
  <c r="BR34" i="8"/>
  <c r="BR32" i="8"/>
  <c r="BR30" i="8"/>
  <c r="BR28" i="8"/>
  <c r="BR26" i="8"/>
  <c r="BR24" i="8"/>
  <c r="BR22" i="8"/>
  <c r="BR20" i="8"/>
  <c r="BT121" i="8"/>
  <c r="BT119" i="8"/>
  <c r="BT117" i="8"/>
  <c r="BT115" i="8"/>
  <c r="BT113" i="8"/>
  <c r="BT111" i="8"/>
  <c r="BT109" i="8"/>
  <c r="BT107" i="8"/>
  <c r="BT105" i="8"/>
  <c r="BT103" i="8"/>
  <c r="BT101" i="8"/>
  <c r="BT99" i="8"/>
  <c r="BT97" i="8"/>
  <c r="BT95" i="8"/>
  <c r="BT93" i="8"/>
  <c r="BT91" i="8"/>
  <c r="BT89" i="8"/>
  <c r="BT87" i="8"/>
  <c r="BT85" i="8"/>
  <c r="BT83" i="8"/>
  <c r="BT81" i="8"/>
  <c r="BT79" i="8"/>
  <c r="BT77" i="8"/>
  <c r="BT75" i="8"/>
  <c r="BT73" i="8"/>
  <c r="BT71" i="8"/>
  <c r="BT69" i="8"/>
  <c r="BT67" i="8"/>
  <c r="BT65" i="8"/>
  <c r="BT63" i="8"/>
  <c r="BT61" i="8"/>
  <c r="BT59" i="8"/>
  <c r="BT57" i="8"/>
  <c r="BT55" i="8"/>
  <c r="BT53" i="8"/>
  <c r="BT51" i="8"/>
  <c r="BT49" i="8"/>
  <c r="BT47" i="8"/>
  <c r="BT45" i="8"/>
  <c r="BT43" i="8"/>
  <c r="BT41" i="8"/>
  <c r="BT39" i="8"/>
  <c r="BT37" i="8"/>
  <c r="BT35" i="8"/>
  <c r="BT33" i="8"/>
  <c r="BT31" i="8"/>
  <c r="BT29" i="8"/>
  <c r="BT27" i="8"/>
  <c r="BT25" i="8"/>
  <c r="BT23" i="8"/>
  <c r="BT21" i="8"/>
  <c r="BT123" i="8"/>
  <c r="BV122" i="8"/>
  <c r="BV120" i="8"/>
  <c r="BV118" i="8"/>
  <c r="BV116" i="8"/>
  <c r="BV114" i="8"/>
  <c r="BV112" i="8"/>
  <c r="BV110" i="8"/>
  <c r="BV108" i="8"/>
  <c r="BV106" i="8"/>
  <c r="BV104" i="8"/>
  <c r="BV102" i="8"/>
  <c r="BV100" i="8"/>
  <c r="BV98" i="8"/>
  <c r="BV96" i="8"/>
  <c r="BV94" i="8"/>
  <c r="BV92" i="8"/>
  <c r="BV90" i="8"/>
  <c r="BV88" i="8"/>
  <c r="BV86" i="8"/>
  <c r="BV84" i="8"/>
  <c r="BV82" i="8"/>
  <c r="BV80" i="8"/>
  <c r="BV78" i="8"/>
  <c r="BV76" i="8"/>
  <c r="BV74" i="8"/>
  <c r="BV72" i="8"/>
  <c r="BV70" i="8"/>
  <c r="BV68" i="8"/>
  <c r="BV66" i="8"/>
  <c r="BV64" i="8"/>
  <c r="BV62" i="8"/>
  <c r="BV60" i="8"/>
  <c r="BV58" i="8"/>
  <c r="BV56" i="8"/>
  <c r="BV54" i="8"/>
  <c r="BV52" i="8"/>
  <c r="BV50" i="8"/>
  <c r="BV48" i="8"/>
  <c r="BV46" i="8"/>
  <c r="BV44" i="8"/>
  <c r="BV42" i="8"/>
  <c r="BV40" i="8"/>
  <c r="BV38" i="8"/>
  <c r="BV36" i="8"/>
  <c r="BV34" i="8"/>
  <c r="BV32" i="8"/>
  <c r="BV30" i="8"/>
  <c r="BV28" i="8"/>
  <c r="BV26" i="8"/>
  <c r="BV24" i="8"/>
  <c r="BV22" i="8"/>
  <c r="BV20" i="8"/>
  <c r="BX122" i="8"/>
  <c r="BX120" i="8"/>
  <c r="BX118" i="8"/>
  <c r="BX116" i="8"/>
  <c r="BX114" i="8"/>
  <c r="BX112" i="8"/>
  <c r="BX110" i="8"/>
  <c r="BX108" i="8"/>
  <c r="BX106" i="8"/>
  <c r="BX104" i="8"/>
  <c r="BX102" i="8"/>
  <c r="BX100" i="8"/>
  <c r="BX98" i="8"/>
  <c r="BX96" i="8"/>
  <c r="BX94" i="8"/>
  <c r="BX92" i="8"/>
  <c r="BX90" i="8"/>
  <c r="BX88" i="8"/>
  <c r="BX86" i="8"/>
  <c r="BX84" i="8"/>
  <c r="BX82" i="8"/>
  <c r="BX80" i="8"/>
  <c r="BX78" i="8"/>
  <c r="BX76" i="8"/>
  <c r="BX74" i="8"/>
  <c r="BX72" i="8"/>
  <c r="BX70" i="8"/>
  <c r="BX68" i="8"/>
  <c r="BX66" i="8"/>
  <c r="BX64" i="8"/>
  <c r="BX62" i="8"/>
  <c r="BX60" i="8"/>
  <c r="BX58" i="8"/>
  <c r="BX56" i="8"/>
  <c r="BX54" i="8"/>
  <c r="BX52" i="8"/>
  <c r="BX50" i="8"/>
  <c r="BX48" i="8"/>
  <c r="BX46" i="8"/>
  <c r="BX44" i="8"/>
  <c r="BX42" i="8"/>
  <c r="BX40" i="8"/>
  <c r="BX38" i="8"/>
  <c r="BX36" i="8"/>
  <c r="BX34" i="8"/>
  <c r="BX32" i="8"/>
  <c r="BX30" i="8"/>
  <c r="BX28" i="8"/>
  <c r="BX26" i="8"/>
  <c r="BX24" i="8"/>
  <c r="BX22" i="8"/>
  <c r="BX20" i="8"/>
  <c r="BZ122" i="8"/>
  <c r="BZ120" i="8"/>
  <c r="BZ118" i="8"/>
  <c r="BZ116" i="8"/>
  <c r="BZ114" i="8"/>
  <c r="BZ112" i="8"/>
  <c r="BZ110" i="8"/>
  <c r="BZ108" i="8"/>
  <c r="BZ106" i="8"/>
  <c r="BZ104" i="8"/>
  <c r="BZ102" i="8"/>
  <c r="BZ100" i="8"/>
  <c r="BZ98" i="8"/>
  <c r="BZ96" i="8"/>
  <c r="BZ94" i="8"/>
  <c r="BZ92" i="8"/>
  <c r="BZ90" i="8"/>
  <c r="BZ88" i="8"/>
  <c r="BZ86" i="8"/>
  <c r="BZ84" i="8"/>
  <c r="BZ82" i="8"/>
  <c r="BZ80" i="8"/>
  <c r="BZ78" i="8"/>
  <c r="BZ76" i="8"/>
  <c r="BZ74" i="8"/>
  <c r="BZ72" i="8"/>
  <c r="BZ70" i="8"/>
  <c r="BZ68" i="8"/>
  <c r="BZ66" i="8"/>
  <c r="BZ64" i="8"/>
  <c r="BZ62" i="8"/>
  <c r="BZ60" i="8"/>
  <c r="BZ58" i="8"/>
  <c r="BZ56" i="8"/>
  <c r="BZ54" i="8"/>
  <c r="BZ52" i="8"/>
  <c r="BZ50" i="8"/>
  <c r="BZ48" i="8"/>
  <c r="BZ46" i="8"/>
  <c r="BZ44" i="8"/>
  <c r="BZ42" i="8"/>
  <c r="BZ40" i="8"/>
  <c r="BZ38" i="8"/>
  <c r="BZ36" i="8"/>
  <c r="BZ34" i="8"/>
  <c r="BZ32" i="8"/>
  <c r="BZ30" i="8"/>
  <c r="BZ28" i="8"/>
  <c r="BZ26" i="8"/>
  <c r="BZ24" i="8"/>
  <c r="BZ22" i="8"/>
  <c r="BZ20" i="8"/>
  <c r="CB121" i="8"/>
  <c r="CB119" i="8"/>
  <c r="CB117" i="8"/>
  <c r="CB115" i="8"/>
  <c r="CB113" i="8"/>
  <c r="CB111" i="8"/>
  <c r="CB109" i="8"/>
  <c r="CB107" i="8"/>
  <c r="CB105" i="8"/>
  <c r="CB103" i="8"/>
  <c r="CB101" i="8"/>
  <c r="CB99" i="8"/>
  <c r="CB97" i="8"/>
  <c r="CB95" i="8"/>
  <c r="CB93" i="8"/>
  <c r="CB91" i="8"/>
  <c r="CB89" i="8"/>
  <c r="CB87" i="8"/>
  <c r="CB85" i="8"/>
  <c r="CB83" i="8"/>
  <c r="CB81" i="8"/>
  <c r="CB79" i="8"/>
  <c r="CB77" i="8"/>
  <c r="CB75" i="8"/>
  <c r="CB73" i="8"/>
  <c r="CB71" i="8"/>
  <c r="CB69" i="8"/>
  <c r="CB67" i="8"/>
  <c r="CB65" i="8"/>
  <c r="CB63" i="8"/>
  <c r="CB61" i="8"/>
  <c r="CB59" i="8"/>
  <c r="CB57" i="8"/>
  <c r="CB55" i="8"/>
  <c r="CB53" i="8"/>
  <c r="CB51" i="8"/>
  <c r="CB49" i="8"/>
  <c r="CB47" i="8"/>
  <c r="CB45" i="8"/>
  <c r="CB43" i="8"/>
  <c r="CB41" i="8"/>
  <c r="CB39" i="8"/>
  <c r="CB37" i="8"/>
  <c r="CB35" i="8"/>
  <c r="CB33" i="8"/>
  <c r="CB31" i="8"/>
  <c r="CB29" i="8"/>
  <c r="CB27" i="8"/>
  <c r="CB25" i="8"/>
  <c r="CB23" i="8"/>
  <c r="CB21" i="8"/>
  <c r="CB123" i="8"/>
  <c r="CD122" i="8"/>
  <c r="CD120" i="8"/>
  <c r="CD118" i="8"/>
  <c r="CD116" i="8"/>
  <c r="CD114" i="8"/>
  <c r="CD112" i="8"/>
  <c r="CD110" i="8"/>
  <c r="CD108" i="8"/>
  <c r="CD106" i="8"/>
  <c r="CD104" i="8"/>
  <c r="CD102" i="8"/>
  <c r="CD100" i="8"/>
  <c r="CD98" i="8"/>
  <c r="CD96" i="8"/>
  <c r="CD94" i="8"/>
  <c r="CD92" i="8"/>
  <c r="CD90" i="8"/>
  <c r="CD88" i="8"/>
  <c r="CD86" i="8"/>
  <c r="CD84" i="8"/>
  <c r="CD82" i="8"/>
  <c r="CD80" i="8"/>
  <c r="CD78" i="8"/>
  <c r="CD76" i="8"/>
  <c r="CD74" i="8"/>
  <c r="CD72" i="8"/>
  <c r="CD70" i="8"/>
  <c r="CD68" i="8"/>
  <c r="CD66" i="8"/>
  <c r="CD64" i="8"/>
  <c r="CD62" i="8"/>
  <c r="CD60" i="8"/>
  <c r="CD58" i="8"/>
  <c r="CD56" i="8"/>
  <c r="CD54" i="8"/>
  <c r="CD52" i="8"/>
  <c r="CD50" i="8"/>
  <c r="CD48" i="8"/>
  <c r="CD46" i="8"/>
  <c r="CD44" i="8"/>
  <c r="CD42" i="8"/>
  <c r="CD40" i="8"/>
  <c r="CD38" i="8"/>
  <c r="CD36" i="8"/>
  <c r="CD34" i="8"/>
  <c r="CD32" i="8"/>
  <c r="CD30" i="8"/>
  <c r="CD28" i="8"/>
  <c r="CD26" i="8"/>
  <c r="CD24" i="8"/>
  <c r="CD22" i="8"/>
  <c r="CD20" i="8"/>
  <c r="CF122" i="8"/>
  <c r="CF120" i="8"/>
  <c r="CF118" i="8"/>
  <c r="CF116" i="8"/>
  <c r="CF114" i="8"/>
  <c r="CF112" i="8"/>
  <c r="CF110" i="8"/>
  <c r="CF108" i="8"/>
  <c r="CF106" i="8"/>
  <c r="CF104" i="8"/>
  <c r="CF102" i="8"/>
  <c r="CF100" i="8"/>
  <c r="CF98" i="8"/>
  <c r="CF96" i="8"/>
  <c r="CF94" i="8"/>
  <c r="CF92" i="8"/>
  <c r="CF90" i="8"/>
  <c r="CF88" i="8"/>
  <c r="CF86" i="8"/>
  <c r="CF84" i="8"/>
  <c r="CF82" i="8"/>
  <c r="CF80" i="8"/>
  <c r="CF78" i="8"/>
  <c r="CF76" i="8"/>
  <c r="CF74" i="8"/>
  <c r="CF72" i="8"/>
  <c r="CF70" i="8"/>
  <c r="CF68" i="8"/>
  <c r="CF66" i="8"/>
  <c r="CF64" i="8"/>
  <c r="CF62" i="8"/>
  <c r="CF60" i="8"/>
  <c r="CF58" i="8"/>
  <c r="CF56" i="8"/>
  <c r="CF54" i="8"/>
  <c r="CF52" i="8"/>
  <c r="CF50" i="8"/>
  <c r="CF48" i="8"/>
  <c r="CF46" i="8"/>
  <c r="CF44" i="8"/>
  <c r="CF42" i="8"/>
  <c r="CF40" i="8"/>
  <c r="CF38" i="8"/>
  <c r="CF36" i="8"/>
  <c r="CF34" i="8"/>
  <c r="CF32" i="8"/>
  <c r="CF30" i="8"/>
  <c r="CF28" i="8"/>
  <c r="CF26" i="8"/>
  <c r="CF24" i="8"/>
  <c r="CF22" i="8"/>
  <c r="CF20" i="8"/>
  <c r="CH122" i="8"/>
  <c r="CH120" i="8"/>
  <c r="CH118" i="8"/>
  <c r="CH116" i="8"/>
  <c r="CH114" i="8"/>
  <c r="CH112" i="8"/>
  <c r="CH110" i="8"/>
  <c r="CH108" i="8"/>
  <c r="CH106" i="8"/>
  <c r="CH104" i="8"/>
  <c r="CH102" i="8"/>
  <c r="CH100" i="8"/>
  <c r="CH98" i="8"/>
  <c r="CH96" i="8"/>
  <c r="CH94" i="8"/>
  <c r="CH92" i="8"/>
  <c r="CH90" i="8"/>
  <c r="CH88" i="8"/>
  <c r="CH86" i="8"/>
  <c r="CH84" i="8"/>
  <c r="CH82" i="8"/>
  <c r="CH80" i="8"/>
  <c r="CH78" i="8"/>
  <c r="CH76" i="8"/>
  <c r="CH74" i="8"/>
  <c r="CH72" i="8"/>
  <c r="CH70" i="8"/>
  <c r="CH68" i="8"/>
  <c r="CH66" i="8"/>
  <c r="CH64" i="8"/>
  <c r="CH62" i="8"/>
  <c r="CH60" i="8"/>
  <c r="CH58" i="8"/>
  <c r="CH56" i="8"/>
  <c r="CH54" i="8"/>
  <c r="CH52" i="8"/>
  <c r="CH50" i="8"/>
  <c r="CH48" i="8"/>
  <c r="CH46" i="8"/>
  <c r="CH44" i="8"/>
  <c r="CH42" i="8"/>
  <c r="CH40" i="8"/>
  <c r="CH38" i="8"/>
  <c r="CH36" i="8"/>
  <c r="CH34" i="8"/>
  <c r="CH32" i="8"/>
  <c r="CH30" i="8"/>
  <c r="CH28" i="8"/>
  <c r="CH26" i="8"/>
  <c r="CH24" i="8"/>
  <c r="CH22" i="8"/>
  <c r="CH20" i="8"/>
  <c r="BJ95" i="8"/>
  <c r="BJ93" i="8"/>
  <c r="BJ91" i="8"/>
  <c r="BJ89" i="8"/>
  <c r="BJ87" i="8"/>
  <c r="BJ85" i="8"/>
  <c r="BJ83" i="8"/>
  <c r="BJ81" i="8"/>
  <c r="BJ79" i="8"/>
  <c r="BJ77" i="8"/>
  <c r="BJ75" i="8"/>
  <c r="BJ73" i="8"/>
  <c r="BJ71" i="8"/>
  <c r="BJ69" i="8"/>
  <c r="BJ67" i="8"/>
  <c r="BJ65" i="8"/>
  <c r="BJ63" i="8"/>
  <c r="BJ61" i="8"/>
  <c r="BJ59" i="8"/>
  <c r="BJ57" i="8"/>
  <c r="BJ55" i="8"/>
  <c r="BJ53" i="8"/>
  <c r="BJ51" i="8"/>
  <c r="BJ49" i="8"/>
  <c r="BJ47" i="8"/>
  <c r="BJ45" i="8"/>
  <c r="BJ43" i="8"/>
  <c r="BJ41" i="8"/>
  <c r="BJ39" i="8"/>
  <c r="BJ37" i="8"/>
  <c r="BJ35" i="8"/>
  <c r="BJ33" i="8"/>
  <c r="BJ31" i="8"/>
  <c r="BJ29" i="8"/>
  <c r="BJ27" i="8"/>
  <c r="BJ25" i="8"/>
  <c r="BJ23" i="8"/>
  <c r="BJ21" i="8"/>
  <c r="BL123" i="8"/>
  <c r="BL121" i="8"/>
  <c r="BL119" i="8"/>
  <c r="BL117" i="8"/>
  <c r="BL115" i="8"/>
  <c r="BL113" i="8"/>
  <c r="BL111" i="8"/>
  <c r="BL109" i="8"/>
  <c r="BL107" i="8"/>
  <c r="BL105" i="8"/>
  <c r="BL103" i="8"/>
  <c r="BL101" i="8"/>
  <c r="BL99" i="8"/>
  <c r="BL97" i="8"/>
  <c r="BL95" i="8"/>
  <c r="BL93" i="8"/>
  <c r="BL91" i="8"/>
  <c r="BL89" i="8"/>
  <c r="BL87" i="8"/>
  <c r="BL85" i="8"/>
  <c r="BL83" i="8"/>
  <c r="BL81" i="8"/>
  <c r="BL79" i="8"/>
  <c r="BL77" i="8"/>
  <c r="BL75" i="8"/>
  <c r="BL73" i="8"/>
  <c r="BL71" i="8"/>
  <c r="BL69" i="8"/>
  <c r="BL67" i="8"/>
  <c r="BL65" i="8"/>
  <c r="BL63" i="8"/>
  <c r="BL61" i="8"/>
  <c r="BL59" i="8"/>
  <c r="BL57" i="8"/>
  <c r="BL55" i="8"/>
  <c r="BL53" i="8"/>
  <c r="BL51" i="8"/>
  <c r="BL49" i="8"/>
  <c r="BL47" i="8"/>
  <c r="BL45" i="8"/>
  <c r="BL43" i="8"/>
  <c r="BL41" i="8"/>
  <c r="BL39" i="8"/>
  <c r="BL37" i="8"/>
  <c r="BL35" i="8"/>
  <c r="BL33" i="8"/>
  <c r="BL31" i="8"/>
  <c r="BL29" i="8"/>
  <c r="BL27" i="8"/>
  <c r="BL25" i="8"/>
  <c r="BL23" i="8"/>
  <c r="BL21" i="8"/>
  <c r="BN123" i="8"/>
  <c r="BN121" i="8"/>
  <c r="BN119" i="8"/>
  <c r="BN117" i="8"/>
  <c r="BN115" i="8"/>
  <c r="BN113" i="8"/>
  <c r="BN111" i="8"/>
  <c r="BN109" i="8"/>
  <c r="BN107" i="8"/>
  <c r="BN105" i="8"/>
  <c r="BN103" i="8"/>
  <c r="BN101" i="8"/>
  <c r="BN99" i="8"/>
  <c r="BN97" i="8"/>
  <c r="BN95" i="8"/>
  <c r="BN93" i="8"/>
  <c r="BN91" i="8"/>
  <c r="BN89" i="8"/>
  <c r="BN87" i="8"/>
  <c r="BN85" i="8"/>
  <c r="BN83" i="8"/>
  <c r="BN81" i="8"/>
  <c r="BN79" i="8"/>
  <c r="BN77" i="8"/>
  <c r="BN75" i="8"/>
  <c r="BN73" i="8"/>
  <c r="BN71" i="8"/>
  <c r="BN69" i="8"/>
  <c r="BN67" i="8"/>
  <c r="BN65" i="8"/>
  <c r="BN63" i="8"/>
  <c r="BN61" i="8"/>
  <c r="BN59" i="8"/>
  <c r="BN57" i="8"/>
  <c r="BN55" i="8"/>
  <c r="BN53" i="8"/>
  <c r="BN51" i="8"/>
  <c r="BN49" i="8"/>
  <c r="BN47" i="8"/>
  <c r="BN45" i="8"/>
  <c r="BN43" i="8"/>
  <c r="BN41" i="8"/>
  <c r="BN39" i="8"/>
  <c r="BN37" i="8"/>
  <c r="BN35" i="8"/>
  <c r="BN33" i="8"/>
  <c r="BN31" i="8"/>
  <c r="BN29" i="8"/>
  <c r="BN27" i="8"/>
  <c r="BN25" i="8"/>
  <c r="BN23" i="8"/>
  <c r="BN21" i="8"/>
  <c r="BP123" i="8"/>
  <c r="BP121" i="8"/>
  <c r="BP119" i="8"/>
  <c r="BP117" i="8"/>
  <c r="BP115" i="8"/>
  <c r="BP113" i="8"/>
  <c r="BP111" i="8"/>
  <c r="BP109" i="8"/>
  <c r="BP107" i="8"/>
  <c r="BP105" i="8"/>
  <c r="BP103" i="8"/>
  <c r="BP101" i="8"/>
  <c r="BP99" i="8"/>
  <c r="BP97" i="8"/>
  <c r="BP95" i="8"/>
  <c r="BP93" i="8"/>
  <c r="BP91" i="8"/>
  <c r="BP89" i="8"/>
  <c r="BP87" i="8"/>
  <c r="BP85" i="8"/>
  <c r="BP83" i="8"/>
  <c r="BP81" i="8"/>
  <c r="BP79" i="8"/>
  <c r="BP77" i="8"/>
  <c r="BP75" i="8"/>
  <c r="BP73" i="8"/>
  <c r="BP71" i="8"/>
  <c r="BP69" i="8"/>
  <c r="BP67" i="8"/>
  <c r="BP65" i="8"/>
  <c r="BP63" i="8"/>
  <c r="BP61" i="8"/>
  <c r="BP59" i="8"/>
  <c r="BP57" i="8"/>
  <c r="BP55" i="8"/>
  <c r="BP53" i="8"/>
  <c r="BP51" i="8"/>
  <c r="BP49" i="8"/>
  <c r="BP47" i="8"/>
  <c r="BP45" i="8"/>
  <c r="BP43" i="8"/>
  <c r="BP41" i="8"/>
  <c r="BP39" i="8"/>
  <c r="BP37" i="8"/>
  <c r="BP35" i="8"/>
  <c r="BP33" i="8"/>
  <c r="BP31" i="8"/>
  <c r="BP29" i="8"/>
  <c r="BP27" i="8"/>
  <c r="BP25" i="8"/>
  <c r="BP23" i="8"/>
  <c r="BP21" i="8"/>
  <c r="BR123" i="8"/>
  <c r="BR121" i="8"/>
  <c r="BR119" i="8"/>
  <c r="BR117" i="8"/>
  <c r="BR115" i="8"/>
  <c r="BR113" i="8"/>
  <c r="BR111" i="8"/>
  <c r="BR109" i="8"/>
  <c r="BR107" i="8"/>
  <c r="BR105" i="8"/>
  <c r="BR103" i="8"/>
  <c r="BR101" i="8"/>
  <c r="BR99" i="8"/>
  <c r="BR97" i="8"/>
  <c r="BR95" i="8"/>
  <c r="BR93" i="8"/>
  <c r="BR91" i="8"/>
  <c r="BR89" i="8"/>
  <c r="BR87" i="8"/>
  <c r="BR85" i="8"/>
  <c r="BR83" i="8"/>
  <c r="BR81" i="8"/>
  <c r="BR79" i="8"/>
  <c r="BR77" i="8"/>
  <c r="BR75" i="8"/>
  <c r="BR73" i="8"/>
  <c r="BR71" i="8"/>
  <c r="BR69" i="8"/>
  <c r="BR67" i="8"/>
  <c r="BR65" i="8"/>
  <c r="BR63" i="8"/>
  <c r="BR61" i="8"/>
  <c r="BR59" i="8"/>
  <c r="BR57" i="8"/>
  <c r="BR55" i="8"/>
  <c r="BR53" i="8"/>
  <c r="BR51" i="8"/>
  <c r="BR49" i="8"/>
  <c r="BR47" i="8"/>
  <c r="BR45" i="8"/>
  <c r="BR43" i="8"/>
  <c r="BR41" i="8"/>
  <c r="BR39" i="8"/>
  <c r="BR37" i="8"/>
  <c r="BR35" i="8"/>
  <c r="BR33" i="8"/>
  <c r="BR31" i="8"/>
  <c r="BR29" i="8"/>
  <c r="BR27" i="8"/>
  <c r="BR25" i="8"/>
  <c r="BR23" i="8"/>
  <c r="BR21" i="8"/>
  <c r="BT122" i="8"/>
  <c r="BT120" i="8"/>
  <c r="BT118" i="8"/>
  <c r="BT116" i="8"/>
  <c r="BT114" i="8"/>
  <c r="BT112" i="8"/>
  <c r="BT110" i="8"/>
  <c r="BT108" i="8"/>
  <c r="BT106" i="8"/>
  <c r="BT104" i="8"/>
  <c r="BT102" i="8"/>
  <c r="BT100" i="8"/>
  <c r="BT98" i="8"/>
  <c r="BT96" i="8"/>
  <c r="BT94" i="8"/>
  <c r="BT92" i="8"/>
  <c r="BT90" i="8"/>
  <c r="BT88" i="8"/>
  <c r="BT86" i="8"/>
  <c r="BT84" i="8"/>
  <c r="BT82" i="8"/>
  <c r="BT80" i="8"/>
  <c r="BT78" i="8"/>
  <c r="BT76" i="8"/>
  <c r="BT74" i="8"/>
  <c r="BT72" i="8"/>
  <c r="BT70" i="8"/>
  <c r="BT68" i="8"/>
  <c r="BT66" i="8"/>
  <c r="BT64" i="8"/>
  <c r="BT62" i="8"/>
  <c r="BT60" i="8"/>
  <c r="BT58" i="8"/>
  <c r="BT56" i="8"/>
  <c r="BT54" i="8"/>
  <c r="BT52" i="8"/>
  <c r="BT50" i="8"/>
  <c r="BT48" i="8"/>
  <c r="BT46" i="8"/>
  <c r="BT44" i="8"/>
  <c r="BT42" i="8"/>
  <c r="BT40" i="8"/>
  <c r="BT38" i="8"/>
  <c r="BT36" i="8"/>
  <c r="BT34" i="8"/>
  <c r="BT32" i="8"/>
  <c r="BT30" i="8"/>
  <c r="BT28" i="8"/>
  <c r="BT26" i="8"/>
  <c r="BT24" i="8"/>
  <c r="BT22" i="8"/>
  <c r="BT20" i="8"/>
  <c r="BT124" i="8" s="1"/>
  <c r="BV123" i="8"/>
  <c r="BV121" i="8"/>
  <c r="BV119" i="8"/>
  <c r="BV117" i="8"/>
  <c r="BV115" i="8"/>
  <c r="BV113" i="8"/>
  <c r="BV111" i="8"/>
  <c r="BV109" i="8"/>
  <c r="BV107" i="8"/>
  <c r="BV105" i="8"/>
  <c r="BV103" i="8"/>
  <c r="BV101" i="8"/>
  <c r="BV99" i="8"/>
  <c r="BV97" i="8"/>
  <c r="BV95" i="8"/>
  <c r="BV93" i="8"/>
  <c r="BV91" i="8"/>
  <c r="BV89" i="8"/>
  <c r="BV87" i="8"/>
  <c r="BV85" i="8"/>
  <c r="BV83" i="8"/>
  <c r="BV81" i="8"/>
  <c r="BV79" i="8"/>
  <c r="BV77" i="8"/>
  <c r="BV75" i="8"/>
  <c r="BV73" i="8"/>
  <c r="BV71" i="8"/>
  <c r="BV69" i="8"/>
  <c r="BV67" i="8"/>
  <c r="BV65" i="8"/>
  <c r="BV63" i="8"/>
  <c r="BV61" i="8"/>
  <c r="BV59" i="8"/>
  <c r="BV57" i="8"/>
  <c r="BV55" i="8"/>
  <c r="BV53" i="8"/>
  <c r="BV51" i="8"/>
  <c r="BV49" i="8"/>
  <c r="BV47" i="8"/>
  <c r="BV45" i="8"/>
  <c r="BV43" i="8"/>
  <c r="BV41" i="8"/>
  <c r="BV39" i="8"/>
  <c r="BV37" i="8"/>
  <c r="BV35" i="8"/>
  <c r="BV33" i="8"/>
  <c r="BV31" i="8"/>
  <c r="BV29" i="8"/>
  <c r="BV27" i="8"/>
  <c r="BV25" i="8"/>
  <c r="BV23" i="8"/>
  <c r="BV21" i="8"/>
  <c r="BX123" i="8"/>
  <c r="BX121" i="8"/>
  <c r="BX119" i="8"/>
  <c r="BX117" i="8"/>
  <c r="BX115" i="8"/>
  <c r="BX113" i="8"/>
  <c r="BX111" i="8"/>
  <c r="BX109" i="8"/>
  <c r="BX107" i="8"/>
  <c r="BX105" i="8"/>
  <c r="BX103" i="8"/>
  <c r="BX101" i="8"/>
  <c r="BX99" i="8"/>
  <c r="BX97" i="8"/>
  <c r="BX95" i="8"/>
  <c r="BX93" i="8"/>
  <c r="BX91" i="8"/>
  <c r="BX89" i="8"/>
  <c r="BX87" i="8"/>
  <c r="BX85" i="8"/>
  <c r="BX83" i="8"/>
  <c r="BX81" i="8"/>
  <c r="BX79" i="8"/>
  <c r="BX77" i="8"/>
  <c r="BX75" i="8"/>
  <c r="BX73" i="8"/>
  <c r="BX71" i="8"/>
  <c r="BX69" i="8"/>
  <c r="BX67" i="8"/>
  <c r="BX65" i="8"/>
  <c r="BX63" i="8"/>
  <c r="BX61" i="8"/>
  <c r="BX59" i="8"/>
  <c r="BX57" i="8"/>
  <c r="BX55" i="8"/>
  <c r="BX53" i="8"/>
  <c r="BX51" i="8"/>
  <c r="BX49" i="8"/>
  <c r="BX47" i="8"/>
  <c r="BX45" i="8"/>
  <c r="BX43" i="8"/>
  <c r="BX41" i="8"/>
  <c r="BX39" i="8"/>
  <c r="BX37" i="8"/>
  <c r="BX35" i="8"/>
  <c r="BX33" i="8"/>
  <c r="BX31" i="8"/>
  <c r="BX29" i="8"/>
  <c r="BX27" i="8"/>
  <c r="BX25" i="8"/>
  <c r="BX23" i="8"/>
  <c r="BX21" i="8"/>
  <c r="BZ123" i="8"/>
  <c r="BZ121" i="8"/>
  <c r="BZ119" i="8"/>
  <c r="BZ117" i="8"/>
  <c r="BZ115" i="8"/>
  <c r="BZ113" i="8"/>
  <c r="BZ111" i="8"/>
  <c r="BZ109" i="8"/>
  <c r="BZ107" i="8"/>
  <c r="BZ105" i="8"/>
  <c r="BZ103" i="8"/>
  <c r="BZ101" i="8"/>
  <c r="BZ99" i="8"/>
  <c r="BZ97" i="8"/>
  <c r="BZ95" i="8"/>
  <c r="BZ93" i="8"/>
  <c r="BZ91" i="8"/>
  <c r="BZ89" i="8"/>
  <c r="BZ87" i="8"/>
  <c r="BZ85" i="8"/>
  <c r="BZ83" i="8"/>
  <c r="BZ81" i="8"/>
  <c r="BZ79" i="8"/>
  <c r="BZ77" i="8"/>
  <c r="BZ75" i="8"/>
  <c r="BZ73" i="8"/>
  <c r="BZ71" i="8"/>
  <c r="BZ69" i="8"/>
  <c r="BZ67" i="8"/>
  <c r="BZ65" i="8"/>
  <c r="BZ63" i="8"/>
  <c r="BZ61" i="8"/>
  <c r="BZ59" i="8"/>
  <c r="BZ57" i="8"/>
  <c r="BZ55" i="8"/>
  <c r="BZ53" i="8"/>
  <c r="BZ51" i="8"/>
  <c r="BZ49" i="8"/>
  <c r="BZ47" i="8"/>
  <c r="BZ45" i="8"/>
  <c r="BZ43" i="8"/>
  <c r="BZ41" i="8"/>
  <c r="BZ39" i="8"/>
  <c r="BZ37" i="8"/>
  <c r="BZ35" i="8"/>
  <c r="BZ33" i="8"/>
  <c r="BZ31" i="8"/>
  <c r="BZ29" i="8"/>
  <c r="BZ27" i="8"/>
  <c r="BZ25" i="8"/>
  <c r="BZ23" i="8"/>
  <c r="BZ21" i="8"/>
  <c r="CB122" i="8"/>
  <c r="CB120" i="8"/>
  <c r="CB118" i="8"/>
  <c r="CB116" i="8"/>
  <c r="CB114" i="8"/>
  <c r="CB112" i="8"/>
  <c r="CB110" i="8"/>
  <c r="CB108" i="8"/>
  <c r="CB106" i="8"/>
  <c r="CB104" i="8"/>
  <c r="CB102" i="8"/>
  <c r="CB100" i="8"/>
  <c r="CB98" i="8"/>
  <c r="CB96" i="8"/>
  <c r="CB94" i="8"/>
  <c r="CB92" i="8"/>
  <c r="CB90" i="8"/>
  <c r="CB88" i="8"/>
  <c r="CB86" i="8"/>
  <c r="CB84" i="8"/>
  <c r="CB82" i="8"/>
  <c r="CB80" i="8"/>
  <c r="CB78" i="8"/>
  <c r="CB76" i="8"/>
  <c r="CB74" i="8"/>
  <c r="CB72" i="8"/>
  <c r="CB70" i="8"/>
  <c r="CB68" i="8"/>
  <c r="CB66" i="8"/>
  <c r="CB64" i="8"/>
  <c r="CB62" i="8"/>
  <c r="CB60" i="8"/>
  <c r="CB58" i="8"/>
  <c r="CB56" i="8"/>
  <c r="CB54" i="8"/>
  <c r="CB52" i="8"/>
  <c r="CB50" i="8"/>
  <c r="CB48" i="8"/>
  <c r="CB46" i="8"/>
  <c r="CB44" i="8"/>
  <c r="CB42" i="8"/>
  <c r="CB40" i="8"/>
  <c r="CB38" i="8"/>
  <c r="CB36" i="8"/>
  <c r="CB34" i="8"/>
  <c r="CB32" i="8"/>
  <c r="CB30" i="8"/>
  <c r="CB28" i="8"/>
  <c r="CB26" i="8"/>
  <c r="CB24" i="8"/>
  <c r="CB22" i="8"/>
  <c r="CB20" i="8"/>
  <c r="CB124" i="8" s="1"/>
  <c r="CD123" i="8"/>
  <c r="CD121" i="8"/>
  <c r="CD119" i="8"/>
  <c r="CD117" i="8"/>
  <c r="CD115" i="8"/>
  <c r="CD113" i="8"/>
  <c r="CD111" i="8"/>
  <c r="CD109" i="8"/>
  <c r="CD107" i="8"/>
  <c r="CD105" i="8"/>
  <c r="CD103" i="8"/>
  <c r="CD101" i="8"/>
  <c r="CD99" i="8"/>
  <c r="CD97" i="8"/>
  <c r="CD95" i="8"/>
  <c r="CD93" i="8"/>
  <c r="CD91" i="8"/>
  <c r="CD89" i="8"/>
  <c r="CD87" i="8"/>
  <c r="CD85" i="8"/>
  <c r="CD83" i="8"/>
  <c r="CD81" i="8"/>
  <c r="CD79" i="8"/>
  <c r="CD77" i="8"/>
  <c r="CD75" i="8"/>
  <c r="CD73" i="8"/>
  <c r="CD71" i="8"/>
  <c r="CD69" i="8"/>
  <c r="CD67" i="8"/>
  <c r="CD65" i="8"/>
  <c r="CD63" i="8"/>
  <c r="CD61" i="8"/>
  <c r="CD59" i="8"/>
  <c r="CD57" i="8"/>
  <c r="CD55" i="8"/>
  <c r="CD53" i="8"/>
  <c r="CD51" i="8"/>
  <c r="CD49" i="8"/>
  <c r="CD47" i="8"/>
  <c r="CD45" i="8"/>
  <c r="CD43" i="8"/>
  <c r="CD41" i="8"/>
  <c r="CD39" i="8"/>
  <c r="CD37" i="8"/>
  <c r="CD35" i="8"/>
  <c r="CD33" i="8"/>
  <c r="CD31" i="8"/>
  <c r="CD29" i="8"/>
  <c r="CD27" i="8"/>
  <c r="CD25" i="8"/>
  <c r="CD23" i="8"/>
  <c r="CD21" i="8"/>
  <c r="CF123" i="8"/>
  <c r="CF121" i="8"/>
  <c r="CF119" i="8"/>
  <c r="CF117" i="8"/>
  <c r="CF115" i="8"/>
  <c r="CF113" i="8"/>
  <c r="CF111" i="8"/>
  <c r="CF109" i="8"/>
  <c r="CF107" i="8"/>
  <c r="CF105" i="8"/>
  <c r="CF103" i="8"/>
  <c r="CF101" i="8"/>
  <c r="CF99" i="8"/>
  <c r="CF97" i="8"/>
  <c r="CF95" i="8"/>
  <c r="CF93" i="8"/>
  <c r="CF91" i="8"/>
  <c r="CF89" i="8"/>
  <c r="CF87" i="8"/>
  <c r="CF85" i="8"/>
  <c r="CF83" i="8"/>
  <c r="CF81" i="8"/>
  <c r="CF79" i="8"/>
  <c r="CF77" i="8"/>
  <c r="CF75" i="8"/>
  <c r="CF73" i="8"/>
  <c r="CF71" i="8"/>
  <c r="CF69" i="8"/>
  <c r="CF67" i="8"/>
  <c r="CF65" i="8"/>
  <c r="CF63" i="8"/>
  <c r="CF61" i="8"/>
  <c r="CF59" i="8"/>
  <c r="CF57" i="8"/>
  <c r="CF55" i="8"/>
  <c r="CF53" i="8"/>
  <c r="CF51" i="8"/>
  <c r="CF49" i="8"/>
  <c r="CF47" i="8"/>
  <c r="CF45" i="8"/>
  <c r="CF43" i="8"/>
  <c r="CF41" i="8"/>
  <c r="CF39" i="8"/>
  <c r="CF37" i="8"/>
  <c r="CF35" i="8"/>
  <c r="CF33" i="8"/>
  <c r="CF31" i="8"/>
  <c r="CF29" i="8"/>
  <c r="CF27" i="8"/>
  <c r="CF25" i="8"/>
  <c r="CF23" i="8"/>
  <c r="CF21" i="8"/>
  <c r="CH123" i="8"/>
  <c r="CH121" i="8"/>
  <c r="CH119" i="8"/>
  <c r="CH117" i="8"/>
  <c r="CH115" i="8"/>
  <c r="CH113" i="8"/>
  <c r="CH111" i="8"/>
  <c r="CH109" i="8"/>
  <c r="CH107" i="8"/>
  <c r="CH105" i="8"/>
  <c r="CH103" i="8"/>
  <c r="CH101" i="8"/>
  <c r="CH99" i="8"/>
  <c r="CH97" i="8"/>
  <c r="CH95" i="8"/>
  <c r="CH93" i="8"/>
  <c r="CH91" i="8"/>
  <c r="CH89" i="8"/>
  <c r="CH87" i="8"/>
  <c r="CH85" i="8"/>
  <c r="CH83" i="8"/>
  <c r="CH81" i="8"/>
  <c r="CH79" i="8"/>
  <c r="CH77" i="8"/>
  <c r="CH75" i="8"/>
  <c r="CH73" i="8"/>
  <c r="CH71" i="8"/>
  <c r="CH69" i="8"/>
  <c r="CH67" i="8"/>
  <c r="CH65" i="8"/>
  <c r="CH63" i="8"/>
  <c r="CH61" i="8"/>
  <c r="CH59" i="8"/>
  <c r="CH57" i="8"/>
  <c r="CH55" i="8"/>
  <c r="CH53" i="8"/>
  <c r="CH51" i="8"/>
  <c r="CH49" i="8"/>
  <c r="CH47" i="8"/>
  <c r="CH45" i="8"/>
  <c r="CH43" i="8"/>
  <c r="CH41" i="8"/>
  <c r="CH39" i="8"/>
  <c r="CH37" i="8"/>
  <c r="CH35" i="8"/>
  <c r="CH33" i="8"/>
  <c r="CH31" i="8"/>
  <c r="CH29" i="8"/>
  <c r="CH27" i="8"/>
  <c r="CH25" i="8"/>
  <c r="CH23" i="8"/>
  <c r="CH21" i="8"/>
  <c r="F20" i="8"/>
  <c r="F21" i="8"/>
  <c r="F22" i="8"/>
  <c r="CX19" i="8" s="1"/>
  <c r="F23" i="8"/>
  <c r="CX20" i="8" s="1"/>
  <c r="F24" i="8"/>
  <c r="F25" i="8"/>
  <c r="F26" i="8"/>
  <c r="F27" i="8"/>
  <c r="CX21" i="8" s="1"/>
  <c r="F28" i="8"/>
  <c r="F29" i="8"/>
  <c r="CX22" i="8" s="1"/>
  <c r="F30" i="8"/>
  <c r="F31" i="8"/>
  <c r="CX23" i="8" s="1"/>
  <c r="F32" i="8"/>
  <c r="F33" i="8"/>
  <c r="CX24" i="8" s="1"/>
  <c r="F34" i="8"/>
  <c r="F35" i="8"/>
  <c r="CX25" i="8" s="1"/>
  <c r="F36" i="8"/>
  <c r="CX26" i="8" s="1"/>
  <c r="F37" i="8"/>
  <c r="F38" i="8"/>
  <c r="CX27" i="8" s="1"/>
  <c r="F39" i="8"/>
  <c r="F40" i="8"/>
  <c r="F41" i="8"/>
  <c r="F42" i="8"/>
  <c r="F43" i="8"/>
  <c r="F44" i="8"/>
  <c r="F45" i="8"/>
  <c r="CX28" i="8" s="1"/>
  <c r="F46" i="8"/>
  <c r="F47" i="8"/>
  <c r="CX29" i="8" s="1"/>
  <c r="F48" i="8"/>
  <c r="F49" i="8"/>
  <c r="F50" i="8"/>
  <c r="F51" i="8"/>
  <c r="F52" i="8"/>
  <c r="F53" i="8"/>
  <c r="CX30" i="8" s="1"/>
  <c r="F54" i="8"/>
  <c r="CX31" i="8" s="1"/>
  <c r="F55" i="8"/>
  <c r="CX32" i="8" s="1"/>
  <c r="F56" i="8"/>
  <c r="CX33" i="8" s="1"/>
  <c r="F57" i="8"/>
  <c r="CX34" i="8" s="1"/>
  <c r="F58" i="8"/>
  <c r="F59" i="8"/>
  <c r="F60" i="8"/>
  <c r="CX35" i="8" s="1"/>
  <c r="F61" i="8"/>
  <c r="F62" i="8"/>
  <c r="F63" i="8"/>
  <c r="F64" i="8"/>
  <c r="CX36" i="8" s="1"/>
  <c r="F65" i="8"/>
  <c r="CX37" i="8" s="1"/>
  <c r="F66" i="8"/>
  <c r="F67" i="8"/>
  <c r="CX38" i="8" s="1"/>
  <c r="F68" i="8"/>
  <c r="CX39" i="8" s="1"/>
  <c r="F69" i="8"/>
  <c r="F70" i="8"/>
  <c r="F71" i="8"/>
  <c r="F72" i="8"/>
  <c r="CX40" i="8" s="1"/>
  <c r="F73" i="8"/>
  <c r="F74" i="8"/>
  <c r="CX41" i="8" s="1"/>
  <c r="F75" i="8"/>
  <c r="CX42" i="8" s="1"/>
  <c r="F76" i="8"/>
  <c r="CX43" i="8" s="1"/>
  <c r="F77" i="8"/>
  <c r="F78" i="8"/>
  <c r="F79" i="8"/>
  <c r="CX44" i="8" s="1"/>
  <c r="F80" i="8"/>
  <c r="CX66" i="8" s="1"/>
  <c r="F81" i="8"/>
  <c r="F82" i="8"/>
  <c r="F83" i="8"/>
  <c r="F84" i="8"/>
  <c r="F85" i="8"/>
  <c r="F86" i="8"/>
  <c r="CX67" i="8" s="1"/>
  <c r="F87" i="8"/>
  <c r="F88" i="8"/>
  <c r="F89" i="8"/>
  <c r="F90" i="8"/>
  <c r="F91" i="8"/>
  <c r="F92" i="8"/>
  <c r="F93" i="8"/>
  <c r="CX45" i="8" s="1"/>
  <c r="F94" i="8"/>
  <c r="F95" i="8"/>
  <c r="CX46" i="8" s="1"/>
  <c r="F96" i="8"/>
  <c r="CX47" i="8" s="1"/>
  <c r="F97" i="8"/>
  <c r="CX48" i="8" s="1"/>
  <c r="F98" i="8"/>
  <c r="F99" i="8"/>
  <c r="F100" i="8"/>
  <c r="F101" i="8"/>
  <c r="CX49" i="8" s="1"/>
  <c r="F102" i="8"/>
  <c r="CX50" i="8" s="1"/>
  <c r="F103" i="8"/>
  <c r="CX51" i="8" s="1"/>
  <c r="F104" i="8"/>
  <c r="CX52" i="8" s="1"/>
  <c r="F105" i="8"/>
  <c r="CX53" i="8" s="1"/>
  <c r="F106" i="8"/>
  <c r="F107" i="8"/>
  <c r="F108" i="8"/>
  <c r="F109" i="8"/>
  <c r="CX54" i="8" s="1"/>
  <c r="F110" i="8"/>
  <c r="F111" i="8"/>
  <c r="CX55" i="8" s="1"/>
  <c r="F112" i="8"/>
  <c r="F113" i="8"/>
  <c r="F114" i="8"/>
  <c r="CX56" i="8" s="1"/>
  <c r="F115" i="8"/>
  <c r="F116" i="8"/>
  <c r="CX57" i="8" s="1"/>
  <c r="F117" i="8"/>
  <c r="CX58" i="8" s="1"/>
  <c r="F118" i="8"/>
  <c r="CX59" i="8" s="1"/>
  <c r="F119" i="8"/>
  <c r="F120" i="8"/>
  <c r="CX60" i="8" s="1"/>
  <c r="F121" i="8"/>
  <c r="F122" i="8"/>
  <c r="F123" i="8"/>
  <c r="F19" i="8"/>
  <c r="B20" i="8"/>
  <c r="C20" i="8"/>
  <c r="D20" i="8"/>
  <c r="E20" i="8"/>
  <c r="B21" i="8"/>
  <c r="C21" i="8"/>
  <c r="D21" i="8"/>
  <c r="E21" i="8"/>
  <c r="B22" i="8"/>
  <c r="C22" i="8"/>
  <c r="D22" i="8"/>
  <c r="E22" i="8"/>
  <c r="B23" i="8"/>
  <c r="C23" i="8"/>
  <c r="D23" i="8"/>
  <c r="E23" i="8"/>
  <c r="B24" i="8"/>
  <c r="C24" i="8"/>
  <c r="D24" i="8"/>
  <c r="E24" i="8"/>
  <c r="B25" i="8"/>
  <c r="C25" i="8"/>
  <c r="D25" i="8"/>
  <c r="E25" i="8"/>
  <c r="B26" i="8"/>
  <c r="C26" i="8"/>
  <c r="D26" i="8"/>
  <c r="E26" i="8"/>
  <c r="B27" i="8"/>
  <c r="C27" i="8"/>
  <c r="D27" i="8"/>
  <c r="E27" i="8"/>
  <c r="B28" i="8"/>
  <c r="C28" i="8"/>
  <c r="D28" i="8"/>
  <c r="E28" i="8"/>
  <c r="B29" i="8"/>
  <c r="C29" i="8"/>
  <c r="D29" i="8"/>
  <c r="E29" i="8"/>
  <c r="B30" i="8"/>
  <c r="C30" i="8"/>
  <c r="D30" i="8"/>
  <c r="E30" i="8"/>
  <c r="B31" i="8"/>
  <c r="C31" i="8"/>
  <c r="D31" i="8"/>
  <c r="E31" i="8"/>
  <c r="B32" i="8"/>
  <c r="C32" i="8"/>
  <c r="D32" i="8"/>
  <c r="E32" i="8"/>
  <c r="B33" i="8"/>
  <c r="C33" i="8"/>
  <c r="D33" i="8"/>
  <c r="E33" i="8"/>
  <c r="B34" i="8"/>
  <c r="C34" i="8"/>
  <c r="D34" i="8"/>
  <c r="E34" i="8"/>
  <c r="B35" i="8"/>
  <c r="C35" i="8"/>
  <c r="D35" i="8"/>
  <c r="E35" i="8"/>
  <c r="B36" i="8"/>
  <c r="C36" i="8"/>
  <c r="D36" i="8"/>
  <c r="E36" i="8"/>
  <c r="B37" i="8"/>
  <c r="C37" i="8"/>
  <c r="D37" i="8"/>
  <c r="E37" i="8"/>
  <c r="B38" i="8"/>
  <c r="C38" i="8"/>
  <c r="D38" i="8"/>
  <c r="E38" i="8"/>
  <c r="B39" i="8"/>
  <c r="C39" i="8"/>
  <c r="D39" i="8"/>
  <c r="E39" i="8"/>
  <c r="B40" i="8"/>
  <c r="C40" i="8"/>
  <c r="D40" i="8"/>
  <c r="E40" i="8"/>
  <c r="B41" i="8"/>
  <c r="C41" i="8"/>
  <c r="D41" i="8"/>
  <c r="E41" i="8"/>
  <c r="B42" i="8"/>
  <c r="C42" i="8"/>
  <c r="D42" i="8"/>
  <c r="E42" i="8"/>
  <c r="B43" i="8"/>
  <c r="C43" i="8"/>
  <c r="D43" i="8"/>
  <c r="E43" i="8"/>
  <c r="B44" i="8"/>
  <c r="C44" i="8"/>
  <c r="D44" i="8"/>
  <c r="E44" i="8"/>
  <c r="B45" i="8"/>
  <c r="C45" i="8"/>
  <c r="D45" i="8"/>
  <c r="E45" i="8"/>
  <c r="B46" i="8"/>
  <c r="C46" i="8"/>
  <c r="D46" i="8"/>
  <c r="E46" i="8"/>
  <c r="B47" i="8"/>
  <c r="C47" i="8"/>
  <c r="D47" i="8"/>
  <c r="E47" i="8"/>
  <c r="B48" i="8"/>
  <c r="C48" i="8"/>
  <c r="D48" i="8"/>
  <c r="E48" i="8"/>
  <c r="B49" i="8"/>
  <c r="C49" i="8"/>
  <c r="D49" i="8"/>
  <c r="E49" i="8"/>
  <c r="B50" i="8"/>
  <c r="C50" i="8"/>
  <c r="D50" i="8"/>
  <c r="E50" i="8"/>
  <c r="B51" i="8"/>
  <c r="C51" i="8"/>
  <c r="D51" i="8"/>
  <c r="E51" i="8"/>
  <c r="B52" i="8"/>
  <c r="C52" i="8"/>
  <c r="D52" i="8"/>
  <c r="E52" i="8"/>
  <c r="B53" i="8"/>
  <c r="C53" i="8"/>
  <c r="D53" i="8"/>
  <c r="E53" i="8"/>
  <c r="B54" i="8"/>
  <c r="C54" i="8"/>
  <c r="D54" i="8"/>
  <c r="E54" i="8"/>
  <c r="B55" i="8"/>
  <c r="C55" i="8"/>
  <c r="D55" i="8"/>
  <c r="E55" i="8"/>
  <c r="B56" i="8"/>
  <c r="C56" i="8"/>
  <c r="D56" i="8"/>
  <c r="E56" i="8"/>
  <c r="B57" i="8"/>
  <c r="C57" i="8"/>
  <c r="D57" i="8"/>
  <c r="E57" i="8"/>
  <c r="B58" i="8"/>
  <c r="C58" i="8"/>
  <c r="D58" i="8"/>
  <c r="E58" i="8"/>
  <c r="B59" i="8"/>
  <c r="C59" i="8"/>
  <c r="D59" i="8"/>
  <c r="E59" i="8"/>
  <c r="B60" i="8"/>
  <c r="C60" i="8"/>
  <c r="D60" i="8"/>
  <c r="E60" i="8"/>
  <c r="B61" i="8"/>
  <c r="C61" i="8"/>
  <c r="D61" i="8"/>
  <c r="E61" i="8"/>
  <c r="B62" i="8"/>
  <c r="C62" i="8"/>
  <c r="D62" i="8"/>
  <c r="E62" i="8"/>
  <c r="B63" i="8"/>
  <c r="C63" i="8"/>
  <c r="D63" i="8"/>
  <c r="E63" i="8"/>
  <c r="B64" i="8"/>
  <c r="C64" i="8"/>
  <c r="D64" i="8"/>
  <c r="E64" i="8"/>
  <c r="B65" i="8"/>
  <c r="C65" i="8"/>
  <c r="D65" i="8"/>
  <c r="E65" i="8"/>
  <c r="B66" i="8"/>
  <c r="C66" i="8"/>
  <c r="D66" i="8"/>
  <c r="E66" i="8"/>
  <c r="B67" i="8"/>
  <c r="C67" i="8"/>
  <c r="D67" i="8"/>
  <c r="E67" i="8"/>
  <c r="B68" i="8"/>
  <c r="C68" i="8"/>
  <c r="D68" i="8"/>
  <c r="E68" i="8"/>
  <c r="B69" i="8"/>
  <c r="C69" i="8"/>
  <c r="D69" i="8"/>
  <c r="E69" i="8"/>
  <c r="B70" i="8"/>
  <c r="C70" i="8"/>
  <c r="D70" i="8"/>
  <c r="E70" i="8"/>
  <c r="B71" i="8"/>
  <c r="C71" i="8"/>
  <c r="D71" i="8"/>
  <c r="E71" i="8"/>
  <c r="B72" i="8"/>
  <c r="C72" i="8"/>
  <c r="D72" i="8"/>
  <c r="E72" i="8"/>
  <c r="B73" i="8"/>
  <c r="C73" i="8"/>
  <c r="D73" i="8"/>
  <c r="E73" i="8"/>
  <c r="B74" i="8"/>
  <c r="C74" i="8"/>
  <c r="D74" i="8"/>
  <c r="E74" i="8"/>
  <c r="B75" i="8"/>
  <c r="C75" i="8"/>
  <c r="D75" i="8"/>
  <c r="E75" i="8"/>
  <c r="B76" i="8"/>
  <c r="C76" i="8"/>
  <c r="D76" i="8"/>
  <c r="E76" i="8"/>
  <c r="B77" i="8"/>
  <c r="C77" i="8"/>
  <c r="D77" i="8"/>
  <c r="E77" i="8"/>
  <c r="B78" i="8"/>
  <c r="C78" i="8"/>
  <c r="D78" i="8"/>
  <c r="E78" i="8"/>
  <c r="B79" i="8"/>
  <c r="C79" i="8"/>
  <c r="D79" i="8"/>
  <c r="E79" i="8"/>
  <c r="B80" i="8"/>
  <c r="C80" i="8"/>
  <c r="D80" i="8"/>
  <c r="E80" i="8"/>
  <c r="B81" i="8"/>
  <c r="C81" i="8"/>
  <c r="D81" i="8"/>
  <c r="E81" i="8"/>
  <c r="B82" i="8"/>
  <c r="C82" i="8"/>
  <c r="D82" i="8"/>
  <c r="E82" i="8"/>
  <c r="B83" i="8"/>
  <c r="C83" i="8"/>
  <c r="D83" i="8"/>
  <c r="E83" i="8"/>
  <c r="B84" i="8"/>
  <c r="C84" i="8"/>
  <c r="D84" i="8"/>
  <c r="E84" i="8"/>
  <c r="B85" i="8"/>
  <c r="C85" i="8"/>
  <c r="D85" i="8"/>
  <c r="E85" i="8"/>
  <c r="B86" i="8"/>
  <c r="C86" i="8"/>
  <c r="D86" i="8"/>
  <c r="E86" i="8"/>
  <c r="B87" i="8"/>
  <c r="C87" i="8"/>
  <c r="D87" i="8"/>
  <c r="E87" i="8"/>
  <c r="B88" i="8"/>
  <c r="C88" i="8"/>
  <c r="D88" i="8"/>
  <c r="E88" i="8"/>
  <c r="B89" i="8"/>
  <c r="C89" i="8"/>
  <c r="D89" i="8"/>
  <c r="E89" i="8"/>
  <c r="B90" i="8"/>
  <c r="C90" i="8"/>
  <c r="D90" i="8"/>
  <c r="E90" i="8"/>
  <c r="B91" i="8"/>
  <c r="C91" i="8"/>
  <c r="D91" i="8"/>
  <c r="E91" i="8"/>
  <c r="B92" i="8"/>
  <c r="C92" i="8"/>
  <c r="D92" i="8"/>
  <c r="E92" i="8"/>
  <c r="B93" i="8"/>
  <c r="C93" i="8"/>
  <c r="D93" i="8"/>
  <c r="E93" i="8"/>
  <c r="B94" i="8"/>
  <c r="C94" i="8"/>
  <c r="D94" i="8"/>
  <c r="E94" i="8"/>
  <c r="B95" i="8"/>
  <c r="C95" i="8"/>
  <c r="D95" i="8"/>
  <c r="E95" i="8"/>
  <c r="B96" i="8"/>
  <c r="C96" i="8"/>
  <c r="D96" i="8"/>
  <c r="E96" i="8"/>
  <c r="B97" i="8"/>
  <c r="C97" i="8"/>
  <c r="D97" i="8"/>
  <c r="E97" i="8"/>
  <c r="B98" i="8"/>
  <c r="C98" i="8"/>
  <c r="D98" i="8"/>
  <c r="E98" i="8"/>
  <c r="B99" i="8"/>
  <c r="C99" i="8"/>
  <c r="D99" i="8"/>
  <c r="E99" i="8"/>
  <c r="B100" i="8"/>
  <c r="C100" i="8"/>
  <c r="D100" i="8"/>
  <c r="E100" i="8"/>
  <c r="B101" i="8"/>
  <c r="C101" i="8"/>
  <c r="D101" i="8"/>
  <c r="E101" i="8"/>
  <c r="B102" i="8"/>
  <c r="C102" i="8"/>
  <c r="D102" i="8"/>
  <c r="E102" i="8"/>
  <c r="B103" i="8"/>
  <c r="C103" i="8"/>
  <c r="D103" i="8"/>
  <c r="E103" i="8"/>
  <c r="B104" i="8"/>
  <c r="C104" i="8"/>
  <c r="D104" i="8"/>
  <c r="E104" i="8"/>
  <c r="B105" i="8"/>
  <c r="C105" i="8"/>
  <c r="D105" i="8"/>
  <c r="E105" i="8"/>
  <c r="B106" i="8"/>
  <c r="C106" i="8"/>
  <c r="D106" i="8"/>
  <c r="E106" i="8"/>
  <c r="B107" i="8"/>
  <c r="C107" i="8"/>
  <c r="D107" i="8"/>
  <c r="E107" i="8"/>
  <c r="B108" i="8"/>
  <c r="C108" i="8"/>
  <c r="D108" i="8"/>
  <c r="E108" i="8"/>
  <c r="B109" i="8"/>
  <c r="C109" i="8"/>
  <c r="D109" i="8"/>
  <c r="E109" i="8"/>
  <c r="B110" i="8"/>
  <c r="C110" i="8"/>
  <c r="D110" i="8"/>
  <c r="E110" i="8"/>
  <c r="B111" i="8"/>
  <c r="C111" i="8"/>
  <c r="D111" i="8"/>
  <c r="E111" i="8"/>
  <c r="B112" i="8"/>
  <c r="C112" i="8"/>
  <c r="D112" i="8"/>
  <c r="E112" i="8"/>
  <c r="B113" i="8"/>
  <c r="C113" i="8"/>
  <c r="D113" i="8"/>
  <c r="E113" i="8"/>
  <c r="B114" i="8"/>
  <c r="C114" i="8"/>
  <c r="D114" i="8"/>
  <c r="E114" i="8"/>
  <c r="B115" i="8"/>
  <c r="C115" i="8"/>
  <c r="D115" i="8"/>
  <c r="E115" i="8"/>
  <c r="B116" i="8"/>
  <c r="C116" i="8"/>
  <c r="D116" i="8"/>
  <c r="E116" i="8"/>
  <c r="B117" i="8"/>
  <c r="C117" i="8"/>
  <c r="D117" i="8"/>
  <c r="E117" i="8"/>
  <c r="B118" i="8"/>
  <c r="C118" i="8"/>
  <c r="D118" i="8"/>
  <c r="E118" i="8"/>
  <c r="B119" i="8"/>
  <c r="C119" i="8"/>
  <c r="D119" i="8"/>
  <c r="E119" i="8"/>
  <c r="B120" i="8"/>
  <c r="C120" i="8"/>
  <c r="D120" i="8"/>
  <c r="E120" i="8"/>
  <c r="B121" i="8"/>
  <c r="C121" i="8"/>
  <c r="D121" i="8"/>
  <c r="E121" i="8"/>
  <c r="B122" i="8"/>
  <c r="C122" i="8"/>
  <c r="D122" i="8"/>
  <c r="E122" i="8"/>
  <c r="B123" i="8"/>
  <c r="C123" i="8"/>
  <c r="D123" i="8"/>
  <c r="E123" i="8"/>
  <c r="C19" i="8"/>
  <c r="B19" i="8"/>
  <c r="D19" i="8"/>
  <c r="E19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CA15" i="8"/>
  <c r="CB15" i="8"/>
  <c r="CC15" i="8"/>
  <c r="CD15" i="8"/>
  <c r="CE15" i="8"/>
  <c r="CF15" i="8"/>
  <c r="CG15" i="8"/>
  <c r="CH15" i="8"/>
  <c r="CI15" i="8"/>
  <c r="CJ15" i="8"/>
  <c r="CK15" i="8"/>
  <c r="CL15" i="8"/>
  <c r="CM15" i="8"/>
  <c r="G15" i="8"/>
  <c r="N12" i="8"/>
  <c r="N10" i="8"/>
  <c r="N9" i="8"/>
  <c r="N8" i="8"/>
  <c r="AD9" i="8"/>
  <c r="P7" i="8"/>
  <c r="N4" i="8"/>
  <c r="W126" i="3"/>
  <c r="W132" i="3"/>
  <c r="W130" i="3"/>
  <c r="I10" i="3"/>
  <c r="I9" i="3"/>
  <c r="A7" i="3"/>
  <c r="A1" i="8"/>
  <c r="CQ97" i="8" l="1"/>
  <c r="CQ101" i="8"/>
  <c r="CQ105" i="8"/>
  <c r="CQ109" i="8"/>
  <c r="CQ113" i="8"/>
  <c r="CQ117" i="8"/>
  <c r="CQ121" i="8"/>
  <c r="CQ21" i="8"/>
  <c r="CQ25" i="8"/>
  <c r="CQ29" i="8"/>
  <c r="CQ33" i="8"/>
  <c r="CQ37" i="8"/>
  <c r="CQ41" i="8"/>
  <c r="CQ45" i="8"/>
  <c r="CQ49" i="8"/>
  <c r="CQ53" i="8"/>
  <c r="CQ57" i="8"/>
  <c r="CQ61" i="8"/>
  <c r="CQ65" i="8"/>
  <c r="CQ69" i="8"/>
  <c r="CQ73" i="8"/>
  <c r="CQ77" i="8"/>
  <c r="CQ81" i="8"/>
  <c r="CQ85" i="8"/>
  <c r="CQ89" i="8"/>
  <c r="CQ93" i="8"/>
  <c r="CH124" i="8"/>
  <c r="CF124" i="8"/>
  <c r="CD124" i="8"/>
  <c r="BZ124" i="8"/>
  <c r="BX124" i="8"/>
  <c r="BV124" i="8"/>
  <c r="BR124" i="8"/>
  <c r="BP124" i="8"/>
  <c r="BN124" i="8"/>
  <c r="BL124" i="8"/>
  <c r="BJ124" i="8"/>
  <c r="CQ24" i="8"/>
  <c r="CQ28" i="8"/>
  <c r="CQ32" i="8"/>
  <c r="CQ36" i="8"/>
  <c r="CQ40" i="8"/>
  <c r="CQ44" i="8"/>
  <c r="CQ48" i="8"/>
  <c r="CQ52" i="8"/>
  <c r="CQ56" i="8"/>
  <c r="CQ60" i="8"/>
  <c r="CQ64" i="8"/>
  <c r="CQ68" i="8"/>
  <c r="CQ72" i="8"/>
  <c r="CQ76" i="8"/>
  <c r="CQ80" i="8"/>
  <c r="CQ84" i="8"/>
  <c r="CQ88" i="8"/>
  <c r="CQ92" i="8"/>
  <c r="CQ96" i="8"/>
  <c r="CQ100" i="8"/>
  <c r="CQ104" i="8"/>
  <c r="CQ108" i="8"/>
  <c r="CQ112" i="8"/>
  <c r="CQ116" i="8"/>
  <c r="CQ120" i="8"/>
  <c r="CQ99" i="8"/>
  <c r="CQ103" i="8"/>
  <c r="CQ107" i="8"/>
  <c r="CQ111" i="8"/>
  <c r="CQ115" i="8"/>
  <c r="CQ119" i="8"/>
  <c r="CQ123" i="8"/>
  <c r="CQ23" i="8"/>
  <c r="CQ27" i="8"/>
  <c r="CQ31" i="8"/>
  <c r="CQ35" i="8"/>
  <c r="CQ39" i="8"/>
  <c r="CQ43" i="8"/>
  <c r="CQ47" i="8"/>
  <c r="CQ51" i="8"/>
  <c r="CQ55" i="8"/>
  <c r="CQ59" i="8"/>
  <c r="CQ63" i="8"/>
  <c r="CQ67" i="8"/>
  <c r="CQ71" i="8"/>
  <c r="CQ75" i="8"/>
  <c r="CQ79" i="8"/>
  <c r="CQ83" i="8"/>
  <c r="CQ87" i="8"/>
  <c r="CQ91" i="8"/>
  <c r="CQ95" i="8"/>
  <c r="M124" i="8"/>
  <c r="K124" i="8"/>
  <c r="J124" i="8"/>
  <c r="CQ26" i="8"/>
  <c r="CQ30" i="8"/>
  <c r="CQ34" i="8"/>
  <c r="CQ38" i="8"/>
  <c r="CQ42" i="8"/>
  <c r="CQ46" i="8"/>
  <c r="CQ50" i="8"/>
  <c r="CQ54" i="8"/>
  <c r="CQ58" i="8"/>
  <c r="CQ62" i="8"/>
  <c r="CQ66" i="8"/>
  <c r="CQ70" i="8"/>
  <c r="CQ74" i="8"/>
  <c r="CQ78" i="8"/>
  <c r="CQ82" i="8"/>
  <c r="CQ86" i="8"/>
  <c r="CQ90" i="8"/>
  <c r="CQ94" i="8"/>
  <c r="CQ98" i="8"/>
  <c r="CQ102" i="8"/>
  <c r="CQ106" i="8"/>
  <c r="CQ110" i="8"/>
  <c r="CQ114" i="8"/>
  <c r="CQ118" i="8"/>
  <c r="CQ122" i="8"/>
  <c r="H124" i="8"/>
  <c r="O124" i="8"/>
  <c r="Q124" i="8"/>
  <c r="S124" i="8"/>
  <c r="U124" i="8"/>
  <c r="W124" i="8"/>
  <c r="Y124" i="8"/>
  <c r="AA124" i="8"/>
  <c r="AC124" i="8"/>
  <c r="AE124" i="8"/>
  <c r="AG124" i="8"/>
  <c r="AI124" i="8"/>
  <c r="AK124" i="8"/>
  <c r="AM124" i="8"/>
  <c r="AO124" i="8"/>
  <c r="AQ124" i="8"/>
  <c r="AS124" i="8"/>
  <c r="AU124" i="8"/>
  <c r="AW124" i="8"/>
  <c r="AY124" i="8"/>
  <c r="BA124" i="8"/>
  <c r="BC124" i="8"/>
  <c r="BE124" i="8"/>
  <c r="BG124" i="8"/>
  <c r="BI124" i="8"/>
  <c r="BK124" i="8"/>
  <c r="BM124" i="8"/>
  <c r="BO124" i="8"/>
  <c r="BQ124" i="8"/>
  <c r="BS124" i="8"/>
  <c r="BU124" i="8"/>
  <c r="BW124" i="8"/>
  <c r="BY124" i="8"/>
  <c r="CA124" i="8"/>
  <c r="CC124" i="8"/>
  <c r="CG124" i="8"/>
  <c r="CE124" i="8"/>
  <c r="CQ20" i="8"/>
  <c r="CQ22" i="8"/>
  <c r="CX18" i="8"/>
  <c r="N13" i="8"/>
  <c r="N133" i="8" l="1"/>
  <c r="N134" i="8" s="1"/>
  <c r="AJ125" i="8"/>
  <c r="V143" i="8"/>
  <c r="CL125" i="8"/>
  <c r="CF125" i="8"/>
  <c r="CK125" i="8"/>
  <c r="CI125" i="8"/>
  <c r="CG125" i="8"/>
  <c r="CE125" i="8"/>
  <c r="CC125" i="8"/>
  <c r="CA125" i="8"/>
  <c r="BY125" i="8"/>
  <c r="BW125" i="8"/>
  <c r="BU125" i="8"/>
  <c r="BS125" i="8"/>
  <c r="BQ125" i="8"/>
  <c r="BO125" i="8"/>
  <c r="BM125" i="8"/>
  <c r="BK125" i="8"/>
  <c r="BI125" i="8"/>
  <c r="BG125" i="8"/>
  <c r="BE125" i="8"/>
  <c r="BC125" i="8"/>
  <c r="BA125" i="8"/>
  <c r="AY125" i="8"/>
  <c r="AW125" i="8"/>
  <c r="AU125" i="8"/>
  <c r="AS125" i="8"/>
  <c r="AQ125" i="8"/>
  <c r="AO125" i="8"/>
  <c r="AM125" i="8"/>
  <c r="AK125" i="8"/>
  <c r="AI125" i="8"/>
  <c r="AG125" i="8"/>
  <c r="AE125" i="8"/>
  <c r="AC125" i="8"/>
  <c r="AA125" i="8"/>
  <c r="Y125" i="8"/>
  <c r="W125" i="8"/>
  <c r="U125" i="8"/>
  <c r="S125" i="8"/>
  <c r="Q125" i="8"/>
  <c r="O125" i="8"/>
  <c r="M125" i="8"/>
  <c r="K125" i="8"/>
  <c r="I125" i="8"/>
  <c r="N138" i="8"/>
  <c r="V142" i="8"/>
  <c r="CJ125" i="8"/>
  <c r="CH125" i="8"/>
  <c r="CD125" i="8"/>
  <c r="CB125" i="8"/>
  <c r="BZ125" i="8"/>
  <c r="BX125" i="8"/>
  <c r="BV125" i="8"/>
  <c r="BT125" i="8"/>
  <c r="BR125" i="8"/>
  <c r="BP125" i="8"/>
  <c r="BN125" i="8"/>
  <c r="BL125" i="8"/>
  <c r="BJ125" i="8"/>
  <c r="BH125" i="8"/>
  <c r="BF125" i="8"/>
  <c r="BD125" i="8"/>
  <c r="BB125" i="8"/>
  <c r="AZ125" i="8"/>
  <c r="AX125" i="8"/>
  <c r="AV125" i="8"/>
  <c r="AT125" i="8"/>
  <c r="AR125" i="8"/>
  <c r="AP125" i="8"/>
  <c r="AN125" i="8"/>
  <c r="AL125" i="8"/>
  <c r="AH125" i="8"/>
  <c r="AF125" i="8"/>
  <c r="AD125" i="8"/>
  <c r="AB125" i="8"/>
  <c r="Z125" i="8"/>
  <c r="X125" i="8"/>
  <c r="V125" i="8"/>
  <c r="T125" i="8"/>
  <c r="R125" i="8"/>
  <c r="P125" i="8"/>
  <c r="N125" i="8"/>
  <c r="L125" i="8"/>
  <c r="J125" i="8"/>
  <c r="H125" i="8"/>
  <c r="L126" i="8" l="1"/>
  <c r="K126" i="8"/>
  <c r="O126" i="8"/>
  <c r="P126" i="8"/>
  <c r="T126" i="8"/>
  <c r="S126" i="8"/>
  <c r="AB126" i="8"/>
  <c r="AA126" i="8"/>
  <c r="AF126" i="8"/>
  <c r="AE126" i="8"/>
  <c r="AJ126" i="8"/>
  <c r="AI126" i="8"/>
  <c r="AM126" i="8"/>
  <c r="AN126" i="8"/>
  <c r="AR126" i="8"/>
  <c r="AQ126" i="8"/>
  <c r="AV126" i="8"/>
  <c r="AU126" i="8"/>
  <c r="AY126" i="8"/>
  <c r="AZ126" i="8"/>
  <c r="BC126" i="8"/>
  <c r="BD126" i="8"/>
  <c r="BG126" i="8"/>
  <c r="BH126" i="8"/>
  <c r="BK126" i="8"/>
  <c r="BL126" i="8"/>
  <c r="BO126" i="8"/>
  <c r="BP126" i="8"/>
  <c r="BT126" i="8"/>
  <c r="BS126" i="8"/>
  <c r="BX126" i="8"/>
  <c r="BW126" i="8"/>
  <c r="CB126" i="8"/>
  <c r="CA126" i="8"/>
  <c r="CF126" i="8"/>
  <c r="CE126" i="8"/>
  <c r="CI126" i="8"/>
  <c r="CJ126" i="8"/>
  <c r="M126" i="8"/>
  <c r="N126" i="8"/>
  <c r="Q126" i="8"/>
  <c r="R126" i="8"/>
  <c r="Y126" i="8"/>
  <c r="Z126" i="8"/>
  <c r="AD126" i="8"/>
  <c r="AC126" i="8"/>
  <c r="AH126" i="8"/>
  <c r="AG126" i="8"/>
  <c r="AL126" i="8"/>
  <c r="AK126" i="8"/>
  <c r="AP126" i="8"/>
  <c r="AO126" i="8"/>
  <c r="AT126" i="8"/>
  <c r="AS126" i="8"/>
  <c r="AW126" i="8"/>
  <c r="AX126" i="8"/>
  <c r="BA126" i="8"/>
  <c r="BB126" i="8"/>
  <c r="BE126" i="8"/>
  <c r="BF126" i="8"/>
  <c r="BI126" i="8"/>
  <c r="BJ126" i="8"/>
  <c r="BM126" i="8"/>
  <c r="BN126" i="8"/>
  <c r="BR126" i="8"/>
  <c r="BQ126" i="8"/>
  <c r="BV126" i="8"/>
  <c r="BU126" i="8"/>
  <c r="BZ126" i="8"/>
  <c r="BY126" i="8"/>
  <c r="CD126" i="8"/>
  <c r="CC126" i="8"/>
  <c r="CG126" i="8"/>
  <c r="CH126" i="8"/>
  <c r="CK126" i="8"/>
  <c r="CL126" i="8"/>
  <c r="I126" i="8"/>
  <c r="J126" i="8"/>
  <c r="H126" i="8"/>
  <c r="X126" i="8"/>
  <c r="W126" i="8"/>
  <c r="V126" i="8"/>
  <c r="CN17" i="3"/>
  <c r="CN18" i="3"/>
  <c r="CN19" i="3"/>
  <c r="CN20" i="3"/>
  <c r="CN21" i="3"/>
  <c r="CN22" i="3"/>
  <c r="CN23" i="3"/>
  <c r="CN24" i="3"/>
  <c r="CN25" i="3"/>
  <c r="CN26" i="3"/>
  <c r="CN27" i="3"/>
  <c r="CN28" i="3"/>
  <c r="CN29" i="3"/>
  <c r="CN30" i="3"/>
  <c r="CN31" i="3"/>
  <c r="CN32" i="3"/>
  <c r="CN33" i="3"/>
  <c r="CN34" i="3"/>
  <c r="CN35" i="3"/>
  <c r="CN36" i="3"/>
  <c r="CN37" i="3"/>
  <c r="CN38" i="3"/>
  <c r="CN39" i="3"/>
  <c r="CN40" i="3"/>
  <c r="CN41" i="3"/>
  <c r="CN42" i="3"/>
  <c r="CN43" i="3"/>
  <c r="CN44" i="3"/>
  <c r="CN45" i="3"/>
  <c r="CN46" i="3"/>
  <c r="CN47" i="3"/>
  <c r="CN48" i="3"/>
  <c r="CN49" i="3"/>
  <c r="CN50" i="3"/>
  <c r="CN51" i="3"/>
  <c r="CN52" i="3"/>
  <c r="CN53" i="3"/>
  <c r="CN54" i="3"/>
  <c r="CN55" i="3"/>
  <c r="CN56" i="3"/>
  <c r="CN57" i="3"/>
  <c r="CN58" i="3"/>
  <c r="CN59" i="3"/>
  <c r="CN60" i="3"/>
  <c r="CN61" i="3"/>
  <c r="CN62" i="3"/>
  <c r="CN63" i="3"/>
  <c r="CN64" i="3"/>
  <c r="CN65" i="3"/>
  <c r="CN66" i="3"/>
  <c r="CN67" i="3"/>
  <c r="CN68" i="3"/>
  <c r="CN69" i="3"/>
  <c r="CN70" i="3"/>
  <c r="CN71" i="3"/>
  <c r="CN72" i="3"/>
  <c r="CN73" i="3"/>
  <c r="CN74" i="3"/>
  <c r="CN75" i="3"/>
  <c r="CN76" i="3"/>
  <c r="CN77" i="3"/>
  <c r="CN78" i="3"/>
  <c r="CN79" i="3"/>
  <c r="CN80" i="3"/>
  <c r="CN81" i="3"/>
  <c r="CN82" i="3"/>
  <c r="CN83" i="3"/>
  <c r="CN84" i="3"/>
  <c r="CN85" i="3"/>
  <c r="CN86" i="3"/>
  <c r="CN87" i="3"/>
  <c r="CN88" i="3"/>
  <c r="CN89" i="3"/>
  <c r="CN90" i="3"/>
  <c r="CN91" i="3"/>
  <c r="CN92" i="3"/>
  <c r="CN93" i="3"/>
  <c r="CN94" i="3"/>
  <c r="CN95" i="3"/>
  <c r="CN96" i="3"/>
  <c r="CN97" i="3"/>
  <c r="CN98" i="3"/>
  <c r="CN99" i="3"/>
  <c r="CN100" i="3"/>
  <c r="CN101" i="3"/>
  <c r="CN102" i="3"/>
  <c r="CN103" i="3"/>
  <c r="CN104" i="3"/>
  <c r="CN105" i="3"/>
  <c r="CN106" i="3"/>
  <c r="CN107" i="3"/>
  <c r="CN108" i="3"/>
  <c r="CN109" i="3"/>
  <c r="CN110" i="3"/>
  <c r="CN111" i="3"/>
  <c r="CN112" i="3"/>
  <c r="CN113" i="3"/>
  <c r="CN114" i="3"/>
  <c r="CN115" i="3"/>
  <c r="CN116" i="3"/>
  <c r="CN117" i="3"/>
  <c r="CN118" i="3"/>
  <c r="CN119" i="3"/>
  <c r="CN120" i="3"/>
  <c r="G45" i="5"/>
  <c r="G60" i="5"/>
  <c r="CQ119" i="3" l="1"/>
  <c r="CO119" i="3"/>
  <c r="CQ115" i="3"/>
  <c r="CO115" i="3"/>
  <c r="CQ111" i="3"/>
  <c r="CO111" i="3"/>
  <c r="CQ107" i="3"/>
  <c r="CO107" i="3"/>
  <c r="CQ103" i="3"/>
  <c r="CO103" i="3"/>
  <c r="CQ99" i="3"/>
  <c r="CO99" i="3"/>
  <c r="CQ95" i="3"/>
  <c r="CO95" i="3"/>
  <c r="CQ91" i="3"/>
  <c r="CO91" i="3"/>
  <c r="CQ87" i="3"/>
  <c r="CO87" i="3"/>
  <c r="CQ83" i="3"/>
  <c r="CO83" i="3"/>
  <c r="CQ79" i="3"/>
  <c r="CO79" i="3"/>
  <c r="CQ75" i="3"/>
  <c r="CO75" i="3"/>
  <c r="CQ69" i="3"/>
  <c r="CO69" i="3"/>
  <c r="CQ65" i="3"/>
  <c r="CO65" i="3"/>
  <c r="CQ61" i="3"/>
  <c r="CO61" i="3"/>
  <c r="CQ57" i="3"/>
  <c r="CO57" i="3"/>
  <c r="CQ55" i="3"/>
  <c r="CO55" i="3"/>
  <c r="CQ51" i="3"/>
  <c r="CO51" i="3"/>
  <c r="CQ47" i="3"/>
  <c r="CO47" i="3"/>
  <c r="CQ43" i="3"/>
  <c r="CO43" i="3"/>
  <c r="CQ39" i="3"/>
  <c r="CO39" i="3"/>
  <c r="CQ33" i="3"/>
  <c r="CO33" i="3"/>
  <c r="CQ29" i="3"/>
  <c r="CO29" i="3"/>
  <c r="CQ25" i="3"/>
  <c r="CO25" i="3"/>
  <c r="CQ21" i="3"/>
  <c r="CO21" i="3"/>
  <c r="CQ19" i="3"/>
  <c r="CO19" i="3"/>
  <c r="CN16" i="3"/>
  <c r="CH121" i="3"/>
  <c r="CH122" i="3" s="1"/>
  <c r="CG121" i="3"/>
  <c r="CG122" i="3" s="1"/>
  <c r="CO117" i="3"/>
  <c r="CQ113" i="3"/>
  <c r="CO113" i="3"/>
  <c r="CQ109" i="3"/>
  <c r="CO109" i="3"/>
  <c r="CQ105" i="3"/>
  <c r="CO105" i="3"/>
  <c r="CQ101" i="3"/>
  <c r="CO101" i="3"/>
  <c r="CQ97" i="3"/>
  <c r="CO97" i="3"/>
  <c r="CQ93" i="3"/>
  <c r="CO93" i="3"/>
  <c r="CQ89" i="3"/>
  <c r="CO89" i="3"/>
  <c r="CQ85" i="3"/>
  <c r="CO85" i="3"/>
  <c r="CQ81" i="3"/>
  <c r="CO81" i="3"/>
  <c r="CQ77" i="3"/>
  <c r="CO77" i="3"/>
  <c r="CQ73" i="3"/>
  <c r="CO73" i="3"/>
  <c r="CQ71" i="3"/>
  <c r="CO71" i="3"/>
  <c r="CQ67" i="3"/>
  <c r="CO67" i="3"/>
  <c r="CQ63" i="3"/>
  <c r="CO63" i="3"/>
  <c r="CQ59" i="3"/>
  <c r="CO59" i="3"/>
  <c r="CQ53" i="3"/>
  <c r="CO53" i="3"/>
  <c r="CQ49" i="3"/>
  <c r="CO49" i="3"/>
  <c r="CQ45" i="3"/>
  <c r="CO45" i="3"/>
  <c r="CQ41" i="3"/>
  <c r="CO41" i="3"/>
  <c r="CQ37" i="3"/>
  <c r="CO37" i="3"/>
  <c r="CQ35" i="3"/>
  <c r="CO35" i="3"/>
  <c r="CQ31" i="3"/>
  <c r="CO31" i="3"/>
  <c r="CQ27" i="3"/>
  <c r="CO27" i="3"/>
  <c r="CQ23" i="3"/>
  <c r="CO23" i="3"/>
  <c r="CQ17" i="3"/>
  <c r="CO17" i="3"/>
  <c r="CO120" i="3"/>
  <c r="CQ118" i="3"/>
  <c r="CO118" i="3"/>
  <c r="CQ116" i="3"/>
  <c r="CO116" i="3"/>
  <c r="CQ114" i="3"/>
  <c r="CO114" i="3"/>
  <c r="CQ112" i="3"/>
  <c r="CO112" i="3"/>
  <c r="CQ110" i="3"/>
  <c r="CO110" i="3"/>
  <c r="CQ108" i="3"/>
  <c r="CO108" i="3"/>
  <c r="CQ106" i="3"/>
  <c r="CO106" i="3"/>
  <c r="CQ104" i="3"/>
  <c r="CO104" i="3"/>
  <c r="CQ102" i="3"/>
  <c r="CO102" i="3"/>
  <c r="H67" i="5" s="1"/>
  <c r="CQ100" i="3"/>
  <c r="CO100" i="3"/>
  <c r="H92" i="5" s="1"/>
  <c r="CQ98" i="3"/>
  <c r="CO98" i="3"/>
  <c r="CQ96" i="3"/>
  <c r="CO96" i="3"/>
  <c r="CQ94" i="3"/>
  <c r="CO94" i="3"/>
  <c r="CQ92" i="3"/>
  <c r="CO92" i="3"/>
  <c r="CQ90" i="3"/>
  <c r="CO90" i="3"/>
  <c r="CQ88" i="3"/>
  <c r="CO88" i="3"/>
  <c r="CQ86" i="3"/>
  <c r="CO86" i="3"/>
  <c r="CQ84" i="3"/>
  <c r="CO84" i="3"/>
  <c r="CQ82" i="3"/>
  <c r="CO82" i="3"/>
  <c r="CQ80" i="3"/>
  <c r="CO80" i="3"/>
  <c r="CO78" i="3"/>
  <c r="CQ78" i="3"/>
  <c r="CQ76" i="3"/>
  <c r="CO76" i="3"/>
  <c r="CO74" i="3"/>
  <c r="CQ74" i="3"/>
  <c r="CQ72" i="3"/>
  <c r="CO72" i="3"/>
  <c r="CO70" i="3"/>
  <c r="CQ70" i="3"/>
  <c r="CQ68" i="3"/>
  <c r="CO68" i="3"/>
  <c r="CO66" i="3"/>
  <c r="CQ66" i="3"/>
  <c r="CQ64" i="3"/>
  <c r="CO64" i="3"/>
  <c r="CO62" i="3"/>
  <c r="CQ62" i="3"/>
  <c r="CQ60" i="3"/>
  <c r="CO60" i="3"/>
  <c r="CO58" i="3"/>
  <c r="CQ58" i="3"/>
  <c r="CQ56" i="3"/>
  <c r="CO56" i="3"/>
  <c r="CO54" i="3"/>
  <c r="CQ54" i="3"/>
  <c r="CQ52" i="3"/>
  <c r="CO52" i="3"/>
  <c r="CO50" i="3"/>
  <c r="CQ50" i="3"/>
  <c r="CQ48" i="3"/>
  <c r="CO48" i="3"/>
  <c r="CO46" i="3"/>
  <c r="CQ46" i="3"/>
  <c r="CQ44" i="3"/>
  <c r="CO44" i="3"/>
  <c r="CO42" i="3"/>
  <c r="CQ42" i="3"/>
  <c r="CQ40" i="3"/>
  <c r="CO40" i="3"/>
  <c r="H49" i="5" s="1"/>
  <c r="CO38" i="3"/>
  <c r="CQ38" i="3"/>
  <c r="CQ36" i="3"/>
  <c r="CO36" i="3"/>
  <c r="CO34" i="3"/>
  <c r="CQ34" i="3"/>
  <c r="CQ32" i="3"/>
  <c r="CO32" i="3"/>
  <c r="CO30" i="3"/>
  <c r="CQ30" i="3"/>
  <c r="CQ28" i="3"/>
  <c r="CO28" i="3"/>
  <c r="CO26" i="3"/>
  <c r="CQ26" i="3"/>
  <c r="CQ24" i="3"/>
  <c r="CO24" i="3"/>
  <c r="CO22" i="3"/>
  <c r="CQ22" i="3"/>
  <c r="CQ20" i="3"/>
  <c r="CO20" i="3"/>
  <c r="CO18" i="3"/>
  <c r="CQ18" i="3"/>
  <c r="CR19" i="8"/>
  <c r="CS19" i="8"/>
  <c r="U126" i="8"/>
  <c r="N137" i="8"/>
  <c r="CT21" i="8"/>
  <c r="CT25" i="8"/>
  <c r="CT29" i="8"/>
  <c r="CT33" i="8"/>
  <c r="CT37" i="8"/>
  <c r="CT41" i="8"/>
  <c r="CT45" i="8"/>
  <c r="CT49" i="8"/>
  <c r="CT53" i="8"/>
  <c r="CT57" i="8"/>
  <c r="CT61" i="8"/>
  <c r="CT65" i="8"/>
  <c r="CT69" i="8"/>
  <c r="CT73" i="8"/>
  <c r="CT20" i="8"/>
  <c r="CT24" i="8"/>
  <c r="CT28" i="8"/>
  <c r="CT32" i="8"/>
  <c r="CT36" i="8"/>
  <c r="CT40" i="8"/>
  <c r="CT44" i="8"/>
  <c r="CT48" i="8"/>
  <c r="CT52" i="8"/>
  <c r="CT56" i="8"/>
  <c r="CT60" i="8"/>
  <c r="CT64" i="8"/>
  <c r="CT68" i="8"/>
  <c r="CT72" i="8"/>
  <c r="CT76" i="8"/>
  <c r="CT80" i="8"/>
  <c r="CT84" i="8"/>
  <c r="CT88" i="8"/>
  <c r="CT92" i="8"/>
  <c r="CT96" i="8"/>
  <c r="CT100" i="8"/>
  <c r="CT104" i="8"/>
  <c r="CT108" i="8"/>
  <c r="CT112" i="8"/>
  <c r="CT116" i="8"/>
  <c r="CT120" i="8"/>
  <c r="CT79" i="8"/>
  <c r="CT83" i="8"/>
  <c r="CT87" i="8"/>
  <c r="CT91" i="8"/>
  <c r="CT95" i="8"/>
  <c r="CT99" i="8"/>
  <c r="CT103" i="8"/>
  <c r="CT107" i="8"/>
  <c r="CT111" i="8"/>
  <c r="CT115" i="8"/>
  <c r="CT119" i="8"/>
  <c r="CT123" i="8"/>
  <c r="CT23" i="8"/>
  <c r="CT27" i="8"/>
  <c r="CT31" i="8"/>
  <c r="CT35" i="8"/>
  <c r="CT39" i="8"/>
  <c r="CT43" i="8"/>
  <c r="CT47" i="8"/>
  <c r="CT51" i="8"/>
  <c r="CT55" i="8"/>
  <c r="CT59" i="8"/>
  <c r="CT63" i="8"/>
  <c r="CT67" i="8"/>
  <c r="CT71" i="8"/>
  <c r="CT75" i="8"/>
  <c r="CT22" i="8"/>
  <c r="CT26" i="8"/>
  <c r="CT30" i="8"/>
  <c r="CT34" i="8"/>
  <c r="CT38" i="8"/>
  <c r="CT42" i="8"/>
  <c r="CT46" i="8"/>
  <c r="CT50" i="8"/>
  <c r="CT54" i="8"/>
  <c r="CT58" i="8"/>
  <c r="CT62" i="8"/>
  <c r="CT66" i="8"/>
  <c r="CT70" i="8"/>
  <c r="CT74" i="8"/>
  <c r="CT78" i="8"/>
  <c r="CT82" i="8"/>
  <c r="CT86" i="8"/>
  <c r="CT90" i="8"/>
  <c r="CT94" i="8"/>
  <c r="CT98" i="8"/>
  <c r="CT102" i="8"/>
  <c r="CT106" i="8"/>
  <c r="CT110" i="8"/>
  <c r="CT114" i="8"/>
  <c r="CT118" i="8"/>
  <c r="CT122" i="8"/>
  <c r="CT77" i="8"/>
  <c r="CT81" i="8"/>
  <c r="CT85" i="8"/>
  <c r="CT89" i="8"/>
  <c r="CT93" i="8"/>
  <c r="CT97" i="8"/>
  <c r="CT101" i="8"/>
  <c r="CT105" i="8"/>
  <c r="CT109" i="8"/>
  <c r="CT113" i="8"/>
  <c r="CT117" i="8"/>
  <c r="CT121" i="8"/>
  <c r="CJ122" i="3"/>
  <c r="CL122" i="3"/>
  <c r="CI122" i="3"/>
  <c r="CK122" i="3"/>
  <c r="CM122" i="3"/>
  <c r="G63" i="5"/>
  <c r="G111" i="5"/>
  <c r="G103" i="5"/>
  <c r="G41" i="5"/>
  <c r="G90" i="5"/>
  <c r="G26" i="5"/>
  <c r="G50" i="5"/>
  <c r="G29" i="5"/>
  <c r="G51" i="5"/>
  <c r="G40" i="5"/>
  <c r="G74" i="5"/>
  <c r="G38" i="5"/>
  <c r="G28" i="5"/>
  <c r="G79" i="5"/>
  <c r="G39" i="5"/>
  <c r="G72" i="5"/>
  <c r="G76" i="5"/>
  <c r="G87" i="5"/>
  <c r="G95" i="5"/>
  <c r="G42" i="5"/>
  <c r="G54" i="5"/>
  <c r="G27" i="5"/>
  <c r="G106" i="5"/>
  <c r="G62" i="5"/>
  <c r="G44" i="5"/>
  <c r="G22" i="5"/>
  <c r="G94" i="5"/>
  <c r="G115" i="5"/>
  <c r="CR20" i="3" l="1"/>
  <c r="J17" i="5"/>
  <c r="CR24" i="3"/>
  <c r="J21" i="5"/>
  <c r="CR28" i="3"/>
  <c r="J25" i="5"/>
  <c r="CR32" i="3"/>
  <c r="J29" i="5"/>
  <c r="CR36" i="3"/>
  <c r="J33" i="5"/>
  <c r="CR40" i="3"/>
  <c r="J37" i="5"/>
  <c r="CR44" i="3"/>
  <c r="J41" i="5"/>
  <c r="CR48" i="3"/>
  <c r="J45" i="5"/>
  <c r="CR52" i="3"/>
  <c r="J49" i="5"/>
  <c r="CR56" i="3"/>
  <c r="J53" i="5"/>
  <c r="CR60" i="3"/>
  <c r="J57" i="5"/>
  <c r="CR64" i="3"/>
  <c r="J61" i="5"/>
  <c r="CR68" i="3"/>
  <c r="J65" i="5"/>
  <c r="CR72" i="3"/>
  <c r="J69" i="5"/>
  <c r="CR76" i="3"/>
  <c r="J73" i="5"/>
  <c r="CR80" i="3"/>
  <c r="J77" i="5"/>
  <c r="CR82" i="3"/>
  <c r="J79" i="5"/>
  <c r="CR84" i="3"/>
  <c r="J81" i="5"/>
  <c r="CR86" i="3"/>
  <c r="J83" i="5"/>
  <c r="CR88" i="3"/>
  <c r="J85" i="5"/>
  <c r="CR90" i="3"/>
  <c r="J87" i="5"/>
  <c r="CR92" i="3"/>
  <c r="J89" i="5"/>
  <c r="CR94" i="3"/>
  <c r="J91" i="5"/>
  <c r="CR96" i="3"/>
  <c r="J93" i="5"/>
  <c r="CR98" i="3"/>
  <c r="J95" i="5"/>
  <c r="CR100" i="3"/>
  <c r="J97" i="5"/>
  <c r="CR102" i="3"/>
  <c r="J99" i="5"/>
  <c r="CR104" i="3"/>
  <c r="J101" i="5"/>
  <c r="CR106" i="3"/>
  <c r="J103" i="5"/>
  <c r="CR108" i="3"/>
  <c r="J105" i="5"/>
  <c r="CR110" i="3"/>
  <c r="J107" i="5"/>
  <c r="CR112" i="3"/>
  <c r="J109" i="5"/>
  <c r="CR114" i="3"/>
  <c r="J111" i="5"/>
  <c r="CR116" i="3"/>
  <c r="J113" i="5"/>
  <c r="CR118" i="3"/>
  <c r="J115" i="5"/>
  <c r="CR120" i="3"/>
  <c r="J117" i="5"/>
  <c r="CR17" i="3"/>
  <c r="J14" i="5"/>
  <c r="CR23" i="3"/>
  <c r="J20" i="5"/>
  <c r="CR27" i="3"/>
  <c r="J24" i="5"/>
  <c r="CR31" i="3"/>
  <c r="J28" i="5"/>
  <c r="CR35" i="3"/>
  <c r="J32" i="5"/>
  <c r="CR37" i="3"/>
  <c r="J34" i="5"/>
  <c r="CR41" i="3"/>
  <c r="J38" i="5"/>
  <c r="CR45" i="3"/>
  <c r="J42" i="5"/>
  <c r="CR49" i="3"/>
  <c r="J46" i="5"/>
  <c r="CR53" i="3"/>
  <c r="J50" i="5"/>
  <c r="CR59" i="3"/>
  <c r="J56" i="5"/>
  <c r="CR63" i="3"/>
  <c r="J60" i="5"/>
  <c r="CR67" i="3"/>
  <c r="J64" i="5"/>
  <c r="CR71" i="3"/>
  <c r="J68" i="5"/>
  <c r="CR73" i="3"/>
  <c r="J70" i="5"/>
  <c r="CR77" i="3"/>
  <c r="J74" i="5"/>
  <c r="CR81" i="3"/>
  <c r="J78" i="5"/>
  <c r="CR85" i="3"/>
  <c r="J82" i="5"/>
  <c r="CR89" i="3"/>
  <c r="J86" i="5"/>
  <c r="CR93" i="3"/>
  <c r="J90" i="5"/>
  <c r="CR97" i="3"/>
  <c r="J94" i="5"/>
  <c r="CR101" i="3"/>
  <c r="J98" i="5"/>
  <c r="CR105" i="3"/>
  <c r="J102" i="5"/>
  <c r="CR109" i="3"/>
  <c r="J106" i="5"/>
  <c r="CR113" i="3"/>
  <c r="J110" i="5"/>
  <c r="CR117" i="3"/>
  <c r="J114" i="5"/>
  <c r="CR18" i="3"/>
  <c r="J15" i="5"/>
  <c r="CR22" i="3"/>
  <c r="J19" i="5"/>
  <c r="CR26" i="3"/>
  <c r="J23" i="5"/>
  <c r="CR30" i="3"/>
  <c r="J27" i="5"/>
  <c r="CR34" i="3"/>
  <c r="J31" i="5"/>
  <c r="CR38" i="3"/>
  <c r="J35" i="5"/>
  <c r="CR42" i="3"/>
  <c r="J39" i="5"/>
  <c r="CR46" i="3"/>
  <c r="J43" i="5"/>
  <c r="CR50" i="3"/>
  <c r="J47" i="5"/>
  <c r="CR54" i="3"/>
  <c r="J51" i="5"/>
  <c r="CR58" i="3"/>
  <c r="J55" i="5"/>
  <c r="CR62" i="3"/>
  <c r="J59" i="5"/>
  <c r="CR66" i="3"/>
  <c r="J63" i="5"/>
  <c r="CR70" i="3"/>
  <c r="J67" i="5"/>
  <c r="CR74" i="3"/>
  <c r="J71" i="5"/>
  <c r="CR78" i="3"/>
  <c r="J75" i="5"/>
  <c r="G13" i="5"/>
  <c r="CQ16" i="3"/>
  <c r="CR16" i="3" s="1"/>
  <c r="CN19" i="8"/>
  <c r="CR19" i="3"/>
  <c r="J16" i="5"/>
  <c r="CR21" i="3"/>
  <c r="J18" i="5"/>
  <c r="CR25" i="3"/>
  <c r="J22" i="5"/>
  <c r="CR29" i="3"/>
  <c r="J26" i="5"/>
  <c r="CR33" i="3"/>
  <c r="J30" i="5"/>
  <c r="CR39" i="3"/>
  <c r="J36" i="5"/>
  <c r="CR43" i="3"/>
  <c r="J40" i="5"/>
  <c r="CR47" i="3"/>
  <c r="J44" i="5"/>
  <c r="CR51" i="3"/>
  <c r="J48" i="5"/>
  <c r="CR55" i="3"/>
  <c r="J52" i="5"/>
  <c r="CR57" i="3"/>
  <c r="J54" i="5"/>
  <c r="CR61" i="3"/>
  <c r="J58" i="5"/>
  <c r="CR65" i="3"/>
  <c r="J62" i="5"/>
  <c r="CR69" i="3"/>
  <c r="J66" i="5"/>
  <c r="CR75" i="3"/>
  <c r="J72" i="5"/>
  <c r="CR79" i="3"/>
  <c r="J76" i="5"/>
  <c r="CR83" i="3"/>
  <c r="J80" i="5"/>
  <c r="CR87" i="3"/>
  <c r="J84" i="5"/>
  <c r="CR91" i="3"/>
  <c r="J88" i="5"/>
  <c r="CR95" i="3"/>
  <c r="J92" i="5"/>
  <c r="CR99" i="3"/>
  <c r="J96" i="5"/>
  <c r="CR103" i="3"/>
  <c r="J100" i="5"/>
  <c r="CR107" i="3"/>
  <c r="J104" i="5"/>
  <c r="CR111" i="3"/>
  <c r="J108" i="5"/>
  <c r="CR115" i="3"/>
  <c r="J112" i="5"/>
  <c r="CR119" i="3"/>
  <c r="J116" i="5"/>
  <c r="G117" i="5"/>
  <c r="CO16" i="3"/>
  <c r="H13" i="5" s="1"/>
  <c r="H86" i="5"/>
  <c r="G86" i="5"/>
  <c r="H66" i="5"/>
  <c r="G66" i="5"/>
  <c r="H96" i="5"/>
  <c r="G96" i="5"/>
  <c r="CS121" i="8"/>
  <c r="CR121" i="8"/>
  <c r="CS113" i="8"/>
  <c r="CR113" i="8"/>
  <c r="CS105" i="8"/>
  <c r="CR105" i="8"/>
  <c r="CS97" i="8"/>
  <c r="CR97" i="8"/>
  <c r="CS89" i="8"/>
  <c r="CR89" i="8"/>
  <c r="CS81" i="8"/>
  <c r="CR81" i="8"/>
  <c r="CR122" i="8"/>
  <c r="CS122" i="8"/>
  <c r="CS114" i="8"/>
  <c r="CR114" i="8"/>
  <c r="CS106" i="8"/>
  <c r="CR106" i="8"/>
  <c r="CS98" i="8"/>
  <c r="CR98" i="8"/>
  <c r="CS90" i="8"/>
  <c r="CR90" i="8"/>
  <c r="CS82" i="8"/>
  <c r="CR82" i="8"/>
  <c r="CS74" i="8"/>
  <c r="CR74" i="8"/>
  <c r="CS66" i="8"/>
  <c r="CR66" i="8"/>
  <c r="CS58" i="8"/>
  <c r="CR58" i="8"/>
  <c r="CS50" i="8"/>
  <c r="CR50" i="8"/>
  <c r="CS42" i="8"/>
  <c r="CR42" i="8"/>
  <c r="CS34" i="8"/>
  <c r="CR34" i="8"/>
  <c r="CS26" i="8"/>
  <c r="CR26" i="8"/>
  <c r="CR75" i="8"/>
  <c r="CS75" i="8"/>
  <c r="CR67" i="8"/>
  <c r="CS67" i="8"/>
  <c r="CR59" i="8"/>
  <c r="CS59" i="8"/>
  <c r="CR51" i="8"/>
  <c r="CS51" i="8"/>
  <c r="CR43" i="8"/>
  <c r="CS43" i="8"/>
  <c r="CR35" i="8"/>
  <c r="CS35" i="8"/>
  <c r="CR27" i="8"/>
  <c r="CS27" i="8"/>
  <c r="CS123" i="8"/>
  <c r="CR123" i="8"/>
  <c r="CS115" i="8"/>
  <c r="CR115" i="8"/>
  <c r="CS107" i="8"/>
  <c r="CR107" i="8"/>
  <c r="CS99" i="8"/>
  <c r="CR99" i="8"/>
  <c r="CS91" i="8"/>
  <c r="CR91" i="8"/>
  <c r="CS83" i="8"/>
  <c r="CR83" i="8"/>
  <c r="CR120" i="8"/>
  <c r="CS120" i="8"/>
  <c r="CS112" i="8"/>
  <c r="CR112" i="8"/>
  <c r="CS104" i="8"/>
  <c r="CR104" i="8"/>
  <c r="CS96" i="8"/>
  <c r="CR96" i="8"/>
  <c r="CS88" i="8"/>
  <c r="CR88" i="8"/>
  <c r="CS80" i="8"/>
  <c r="CR80" i="8"/>
  <c r="CS72" i="8"/>
  <c r="CR72" i="8"/>
  <c r="CS64" i="8"/>
  <c r="CR64" i="8"/>
  <c r="CS56" i="8"/>
  <c r="CR56" i="8"/>
  <c r="CS48" i="8"/>
  <c r="CR48" i="8"/>
  <c r="CS40" i="8"/>
  <c r="CR40" i="8"/>
  <c r="CS32" i="8"/>
  <c r="CR32" i="8"/>
  <c r="CS24" i="8"/>
  <c r="CR24" i="8"/>
  <c r="CR73" i="8"/>
  <c r="CS73" i="8"/>
  <c r="CR65" i="8"/>
  <c r="CS65" i="8"/>
  <c r="CR57" i="8"/>
  <c r="CS57" i="8"/>
  <c r="CR49" i="8"/>
  <c r="CS49" i="8"/>
  <c r="CR41" i="8"/>
  <c r="CS41" i="8"/>
  <c r="CR33" i="8"/>
  <c r="CS33" i="8"/>
  <c r="CR25" i="8"/>
  <c r="CS25" i="8"/>
  <c r="CS117" i="8"/>
  <c r="CR117" i="8"/>
  <c r="CS109" i="8"/>
  <c r="CR109" i="8"/>
  <c r="CS101" i="8"/>
  <c r="CR101" i="8"/>
  <c r="CS93" i="8"/>
  <c r="CR93" i="8"/>
  <c r="CS85" i="8"/>
  <c r="CR85" i="8"/>
  <c r="CR77" i="8"/>
  <c r="CS77" i="8"/>
  <c r="CS118" i="8"/>
  <c r="CR118" i="8"/>
  <c r="CS110" i="8"/>
  <c r="CR110" i="8"/>
  <c r="CS102" i="8"/>
  <c r="CR102" i="8"/>
  <c r="CS94" i="8"/>
  <c r="CR94" i="8"/>
  <c r="CS86" i="8"/>
  <c r="CR86" i="8"/>
  <c r="CS78" i="8"/>
  <c r="CR78" i="8"/>
  <c r="CS70" i="8"/>
  <c r="CR70" i="8"/>
  <c r="CS62" i="8"/>
  <c r="CR62" i="8"/>
  <c r="CS54" i="8"/>
  <c r="CR54" i="8"/>
  <c r="CS46" i="8"/>
  <c r="CR46" i="8"/>
  <c r="CS38" i="8"/>
  <c r="CR38" i="8"/>
  <c r="CS30" i="8"/>
  <c r="CR30" i="8"/>
  <c r="CS22" i="8"/>
  <c r="CR22" i="8"/>
  <c r="CR71" i="8"/>
  <c r="CS71" i="8"/>
  <c r="CR63" i="8"/>
  <c r="CS63" i="8"/>
  <c r="CR55" i="8"/>
  <c r="CS55" i="8"/>
  <c r="CR47" i="8"/>
  <c r="CS47" i="8"/>
  <c r="CR39" i="8"/>
  <c r="CS39" i="8"/>
  <c r="CR31" i="8"/>
  <c r="CS31" i="8"/>
  <c r="CR23" i="8"/>
  <c r="CS23" i="8"/>
  <c r="CS119" i="8"/>
  <c r="CR119" i="8"/>
  <c r="CS111" i="8"/>
  <c r="CR111" i="8"/>
  <c r="CS103" i="8"/>
  <c r="CR103" i="8"/>
  <c r="CS95" i="8"/>
  <c r="CR95" i="8"/>
  <c r="CS87" i="8"/>
  <c r="CR87" i="8"/>
  <c r="CR79" i="8"/>
  <c r="CS79" i="8"/>
  <c r="CS116" i="8"/>
  <c r="CR116" i="8"/>
  <c r="CS108" i="8"/>
  <c r="CR108" i="8"/>
  <c r="CS100" i="8"/>
  <c r="CR100" i="8"/>
  <c r="CS92" i="8"/>
  <c r="CR92" i="8"/>
  <c r="CS84" i="8"/>
  <c r="CR84" i="8"/>
  <c r="CS76" i="8"/>
  <c r="CR76" i="8"/>
  <c r="CS68" i="8"/>
  <c r="CR68" i="8"/>
  <c r="CS60" i="8"/>
  <c r="CR60" i="8"/>
  <c r="CS52" i="8"/>
  <c r="CR52" i="8"/>
  <c r="CS44" i="8"/>
  <c r="CR44" i="8"/>
  <c r="CS36" i="8"/>
  <c r="CR36" i="8"/>
  <c r="CS28" i="8"/>
  <c r="CR28" i="8"/>
  <c r="CS20" i="8"/>
  <c r="CR20" i="8"/>
  <c r="CR69" i="8"/>
  <c r="CS69" i="8"/>
  <c r="CR61" i="8"/>
  <c r="CS61" i="8"/>
  <c r="CR53" i="8"/>
  <c r="CS53" i="8"/>
  <c r="CR45" i="8"/>
  <c r="CS45" i="8"/>
  <c r="CR37" i="8"/>
  <c r="CS37" i="8"/>
  <c r="CR29" i="8"/>
  <c r="CS29" i="8"/>
  <c r="CR21" i="8"/>
  <c r="CS21" i="8"/>
  <c r="G46" i="5"/>
  <c r="G21" i="5"/>
  <c r="G68" i="5"/>
  <c r="G112" i="5"/>
  <c r="G36" i="5"/>
  <c r="G19" i="5"/>
  <c r="G30" i="5"/>
  <c r="L26" i="5" l="1"/>
  <c r="L66" i="5"/>
  <c r="L94" i="5"/>
  <c r="L46" i="5"/>
  <c r="L87" i="5"/>
  <c r="L79" i="5"/>
  <c r="L51" i="5"/>
  <c r="L39" i="5"/>
  <c r="L96" i="5"/>
  <c r="L62" i="5"/>
  <c r="L30" i="5"/>
  <c r="K14" i="5"/>
  <c r="J13" i="5"/>
  <c r="L13" i="5" s="1"/>
  <c r="K75" i="5"/>
  <c r="K71" i="5"/>
  <c r="K67" i="5"/>
  <c r="K63" i="5"/>
  <c r="K59" i="5"/>
  <c r="K55" i="5"/>
  <c r="K51" i="5"/>
  <c r="K47" i="5"/>
  <c r="K43" i="5"/>
  <c r="K39" i="5"/>
  <c r="K35" i="5"/>
  <c r="K31" i="5"/>
  <c r="K27" i="5"/>
  <c r="K23" i="5"/>
  <c r="K19" i="5"/>
  <c r="K15" i="5"/>
  <c r="K114" i="5"/>
  <c r="K110" i="5"/>
  <c r="K106" i="5"/>
  <c r="K102" i="5"/>
  <c r="K98" i="5"/>
  <c r="K94" i="5"/>
  <c r="K90" i="5"/>
  <c r="K86" i="5"/>
  <c r="K82" i="5"/>
  <c r="K78" i="5"/>
  <c r="K74" i="5"/>
  <c r="K70" i="5"/>
  <c r="K68" i="5"/>
  <c r="K64" i="5"/>
  <c r="K60" i="5"/>
  <c r="K56" i="5"/>
  <c r="K50" i="5"/>
  <c r="K46" i="5"/>
  <c r="K42" i="5"/>
  <c r="K38" i="5"/>
  <c r="K34" i="5"/>
  <c r="K32" i="5"/>
  <c r="K28" i="5"/>
  <c r="K24" i="5"/>
  <c r="K20" i="5"/>
  <c r="K117" i="5"/>
  <c r="K115" i="5"/>
  <c r="K113" i="5"/>
  <c r="K111" i="5"/>
  <c r="K109" i="5"/>
  <c r="K107" i="5"/>
  <c r="K105" i="5"/>
  <c r="K103" i="5"/>
  <c r="K101" i="5"/>
  <c r="K99" i="5"/>
  <c r="K97" i="5"/>
  <c r="K95" i="5"/>
  <c r="K93" i="5"/>
  <c r="K91" i="5"/>
  <c r="K89" i="5"/>
  <c r="K87" i="5"/>
  <c r="K85" i="5"/>
  <c r="K83" i="5"/>
  <c r="K81" i="5"/>
  <c r="K79" i="5"/>
  <c r="K77" i="5"/>
  <c r="K73" i="5"/>
  <c r="K69" i="5"/>
  <c r="K65" i="5"/>
  <c r="K61" i="5"/>
  <c r="K57" i="5"/>
  <c r="K53" i="5"/>
  <c r="K49" i="5"/>
  <c r="K45" i="5"/>
  <c r="K41" i="5"/>
  <c r="K37" i="5"/>
  <c r="K33" i="5"/>
  <c r="K29" i="5"/>
  <c r="K25" i="5"/>
  <c r="K21" i="5"/>
  <c r="K17" i="5"/>
  <c r="K116" i="5"/>
  <c r="K112" i="5"/>
  <c r="K108" i="5"/>
  <c r="K104" i="5"/>
  <c r="K100" i="5"/>
  <c r="K96" i="5"/>
  <c r="K92" i="5"/>
  <c r="K88" i="5"/>
  <c r="K84" i="5"/>
  <c r="K80" i="5"/>
  <c r="K76" i="5"/>
  <c r="K72" i="5"/>
  <c r="K66" i="5"/>
  <c r="K62" i="5"/>
  <c r="K58" i="5"/>
  <c r="K54" i="5"/>
  <c r="K52" i="5"/>
  <c r="K48" i="5"/>
  <c r="K44" i="5"/>
  <c r="K40" i="5"/>
  <c r="K36" i="5"/>
  <c r="K30" i="5"/>
  <c r="K26" i="5"/>
  <c r="K22" i="5"/>
  <c r="K18" i="5"/>
  <c r="K16" i="5"/>
  <c r="G70" i="5"/>
  <c r="L27" i="5" l="1"/>
  <c r="L115" i="5"/>
  <c r="L44" i="5"/>
  <c r="L28" i="5"/>
  <c r="L90" i="5"/>
  <c r="L70" i="5"/>
  <c r="L76" i="5"/>
  <c r="L95" i="5"/>
  <c r="L22" i="5"/>
  <c r="L86" i="5"/>
  <c r="L117" i="5"/>
  <c r="L112" i="5"/>
  <c r="L111" i="5"/>
  <c r="L50" i="5"/>
  <c r="L54" i="5"/>
  <c r="L63" i="5"/>
  <c r="L29" i="5"/>
  <c r="L68" i="5"/>
  <c r="L72" i="5"/>
  <c r="L74" i="5"/>
  <c r="L45" i="5"/>
  <c r="J122" i="5"/>
  <c r="J119" i="5"/>
  <c r="J120" i="5"/>
  <c r="K13" i="5"/>
  <c r="J121" i="5" s="1"/>
  <c r="J118" i="5"/>
  <c r="H22" i="5"/>
  <c r="H41" i="5"/>
  <c r="H95" i="5"/>
  <c r="H62" i="5"/>
  <c r="H115" i="5"/>
  <c r="H111" i="5"/>
  <c r="H106" i="5"/>
  <c r="H94" i="5"/>
  <c r="H70" i="5"/>
  <c r="H40" i="5"/>
  <c r="H39" i="5" l="1"/>
  <c r="H63" i="5"/>
  <c r="H54" i="5"/>
  <c r="H26" i="5"/>
  <c r="H29" i="5"/>
  <c r="H27" i="5"/>
  <c r="H38" i="5"/>
  <c r="H103" i="5"/>
  <c r="H76" i="5"/>
  <c r="H87" i="5"/>
  <c r="H68" i="5"/>
  <c r="H74" i="5"/>
  <c r="H44" i="5"/>
  <c r="H46" i="5"/>
  <c r="H30" i="5"/>
  <c r="H79" i="5"/>
  <c r="H50" i="5"/>
  <c r="H42" i="5"/>
  <c r="H72" i="5"/>
  <c r="H28" i="5"/>
  <c r="H51" i="5"/>
  <c r="H90" i="5"/>
  <c r="H19" i="5"/>
  <c r="H36" i="5"/>
  <c r="H21" i="5"/>
  <c r="H112" i="5"/>
  <c r="G43" i="5" l="1"/>
  <c r="G20" i="5"/>
  <c r="G35" i="5"/>
  <c r="L35" i="5" s="1"/>
  <c r="G81" i="5"/>
  <c r="G107" i="5" l="1"/>
  <c r="L107" i="5" s="1"/>
  <c r="G89" i="5"/>
  <c r="L89" i="5" s="1"/>
  <c r="G92" i="5"/>
  <c r="L92" i="5" s="1"/>
  <c r="G65" i="5"/>
  <c r="G47" i="5"/>
  <c r="L47" i="5" s="1"/>
  <c r="G88" i="5"/>
  <c r="G58" i="5"/>
  <c r="L58" i="5" s="1"/>
  <c r="G49" i="5"/>
  <c r="G71" i="5"/>
  <c r="L71" i="5" s="1"/>
  <c r="G82" i="5"/>
  <c r="G93" i="5"/>
  <c r="G34" i="5"/>
  <c r="G110" i="5"/>
  <c r="L110" i="5" s="1"/>
  <c r="G101" i="5"/>
  <c r="L101" i="5" s="1"/>
  <c r="G97" i="5"/>
  <c r="L97" i="5" s="1"/>
  <c r="G102" i="5"/>
  <c r="G104" i="5"/>
  <c r="G114" i="5"/>
  <c r="L114" i="5" s="1"/>
  <c r="G73" i="5"/>
  <c r="L73" i="5" s="1"/>
  <c r="G116" i="5"/>
  <c r="G16" i="5"/>
  <c r="L16" i="5" s="1"/>
  <c r="G109" i="5"/>
  <c r="L109" i="5" s="1"/>
  <c r="G84" i="5"/>
  <c r="G33" i="5"/>
  <c r="L33" i="5" s="1"/>
  <c r="G77" i="5"/>
  <c r="L77" i="5" s="1"/>
  <c r="G56" i="5"/>
  <c r="G23" i="5"/>
  <c r="L23" i="5" s="1"/>
  <c r="G17" i="5"/>
  <c r="L17" i="5" s="1"/>
  <c r="G18" i="5"/>
  <c r="L18" i="5" s="1"/>
  <c r="G78" i="5"/>
  <c r="L78" i="5" s="1"/>
  <c r="G37" i="5"/>
  <c r="L37" i="5" s="1"/>
  <c r="G69" i="5"/>
  <c r="L69" i="5" s="1"/>
  <c r="G98" i="5"/>
  <c r="L98" i="5" s="1"/>
  <c r="G24" i="5"/>
  <c r="L24" i="5" s="1"/>
  <c r="G25" i="5"/>
  <c r="G31" i="5"/>
  <c r="L31" i="5" s="1"/>
  <c r="G64" i="5"/>
  <c r="L64" i="5" s="1"/>
  <c r="G53" i="5"/>
  <c r="L53" i="5" s="1"/>
  <c r="G52" i="5"/>
  <c r="G80" i="5"/>
  <c r="L80" i="5" s="1"/>
  <c r="G75" i="5"/>
  <c r="L75" i="5" s="1"/>
  <c r="G91" i="5"/>
  <c r="L91" i="5" s="1"/>
  <c r="G108" i="5"/>
  <c r="L108" i="5" s="1"/>
  <c r="G83" i="5"/>
  <c r="L83" i="5" s="1"/>
  <c r="G59" i="5"/>
  <c r="G32" i="5"/>
  <c r="L32" i="5" s="1"/>
  <c r="G99" i="5"/>
  <c r="L99" i="5" s="1"/>
  <c r="G61" i="5"/>
  <c r="L61" i="5" s="1"/>
  <c r="G113" i="5"/>
  <c r="L113" i="5" s="1"/>
  <c r="G15" i="5"/>
  <c r="L15" i="5" s="1"/>
  <c r="G67" i="5"/>
  <c r="G85" i="5"/>
  <c r="L85" i="5" s="1"/>
  <c r="G55" i="5"/>
  <c r="L55" i="5" s="1"/>
  <c r="G100" i="5"/>
  <c r="L100" i="5" s="1"/>
  <c r="G48" i="5"/>
  <c r="L48" i="5" s="1"/>
  <c r="G105" i="5"/>
  <c r="L105" i="5" s="1"/>
  <c r="G57" i="5"/>
  <c r="L57" i="5" s="1"/>
  <c r="G14" i="5"/>
  <c r="L14" i="5" s="1"/>
  <c r="L103" i="5" l="1"/>
  <c r="L59" i="5"/>
  <c r="L19" i="5"/>
  <c r="L116" i="5"/>
  <c r="L34" i="5"/>
  <c r="L38" i="5"/>
  <c r="L65" i="5"/>
  <c r="L42" i="5"/>
  <c r="L106" i="5"/>
  <c r="L67" i="5"/>
  <c r="L25" i="5"/>
  <c r="L93" i="5"/>
  <c r="L56" i="5"/>
  <c r="L82" i="5"/>
  <c r="L104" i="5"/>
  <c r="L40" i="5"/>
  <c r="L102" i="5"/>
  <c r="L49" i="5"/>
  <c r="L21" i="5"/>
  <c r="L41" i="5"/>
  <c r="L43" i="5"/>
  <c r="L52" i="5"/>
  <c r="L36" i="5"/>
  <c r="L60" i="5"/>
  <c r="L84" i="5"/>
  <c r="L20" i="5"/>
  <c r="V16" i="5" s="1"/>
  <c r="L88" i="5"/>
  <c r="L81" i="5"/>
  <c r="H113" i="5"/>
  <c r="H31" i="5"/>
  <c r="H16" i="5"/>
  <c r="H33" i="5"/>
  <c r="H117" i="5"/>
  <c r="H116" i="5"/>
  <c r="H80" i="5"/>
  <c r="H97" i="5"/>
  <c r="H78" i="5"/>
  <c r="H20" i="5"/>
  <c r="H81" i="5"/>
  <c r="H98" i="5"/>
  <c r="H53" i="5"/>
  <c r="H91" i="5"/>
  <c r="H105" i="5"/>
  <c r="H55" i="5"/>
  <c r="H32" i="5"/>
  <c r="H65" i="5"/>
  <c r="H89" i="5"/>
  <c r="H56" i="5"/>
  <c r="H77" i="5"/>
  <c r="H84" i="5"/>
  <c r="H109" i="5"/>
  <c r="V19" i="5" l="1"/>
  <c r="V18" i="5"/>
  <c r="V15" i="5"/>
  <c r="V20" i="5"/>
  <c r="V17" i="5"/>
  <c r="V21" i="5"/>
  <c r="V14" i="5"/>
  <c r="V13" i="5"/>
  <c r="V22" i="5"/>
  <c r="H73" i="5"/>
  <c r="H52" i="5"/>
  <c r="H99" i="5"/>
  <c r="H17" i="5"/>
  <c r="H35" i="5"/>
  <c r="H108" i="5"/>
  <c r="H57" i="5"/>
  <c r="H69" i="5"/>
  <c r="H107" i="5"/>
  <c r="H64" i="5"/>
  <c r="H104" i="5"/>
  <c r="H102" i="5"/>
  <c r="H60" i="5"/>
  <c r="H59" i="5"/>
  <c r="H100" i="5"/>
  <c r="H110" i="5"/>
  <c r="H37" i="5"/>
  <c r="H24" i="5"/>
  <c r="H101" i="5"/>
  <c r="H34" i="5"/>
  <c r="H93" i="5"/>
  <c r="H71" i="5"/>
  <c r="H45" i="5"/>
  <c r="H58" i="5"/>
  <c r="H82" i="5"/>
  <c r="H88" i="5"/>
  <c r="H47" i="5"/>
  <c r="H114" i="5"/>
  <c r="H23" i="5"/>
  <c r="H18" i="5"/>
  <c r="H25" i="5"/>
  <c r="H43" i="5"/>
  <c r="H75" i="5"/>
  <c r="H85" i="5"/>
  <c r="H15" i="5"/>
  <c r="H48" i="5"/>
  <c r="H61" i="5"/>
  <c r="H83" i="5"/>
  <c r="H14" i="5"/>
  <c r="CD16" i="8" l="1"/>
</calcChain>
</file>

<file path=xl/sharedStrings.xml><?xml version="1.0" encoding="utf-8"?>
<sst xmlns="http://schemas.openxmlformats.org/spreadsheetml/2006/main" count="5225" uniqueCount="412">
  <si>
    <t xml:space="preserve">DAFTAR ANALISI HASIL TRY OUT </t>
  </si>
  <si>
    <t>MATA PELAJARAN</t>
  </si>
  <si>
    <t>KELAS</t>
  </si>
  <si>
    <t>NO</t>
  </si>
  <si>
    <t xml:space="preserve">NAMA </t>
  </si>
  <si>
    <t>NO PESERTA</t>
  </si>
  <si>
    <t>SOAL NO / KUNCI JAWABAN</t>
  </si>
  <si>
    <t>JUMLAH JAWABAN</t>
  </si>
  <si>
    <t>NILAI</t>
  </si>
  <si>
    <t>KETERANGAN</t>
  </si>
  <si>
    <t>JUMLAH JAWABAN BENAR</t>
  </si>
  <si>
    <t xml:space="preserve">: </t>
  </si>
  <si>
    <t>: XII IPA</t>
  </si>
  <si>
    <t>E</t>
  </si>
  <si>
    <t>D</t>
  </si>
  <si>
    <t>C</t>
  </si>
  <si>
    <t>A</t>
  </si>
  <si>
    <t>B</t>
  </si>
  <si>
    <t>X</t>
  </si>
  <si>
    <t>RATA-RATA</t>
  </si>
  <si>
    <t>KET</t>
  </si>
  <si>
    <t>S</t>
  </si>
  <si>
    <t xml:space="preserve">  </t>
  </si>
  <si>
    <t>ANDI YANSYAH</t>
  </si>
  <si>
    <t>AYU PRASISTIA</t>
  </si>
  <si>
    <t>BAGEUR BATARA SANDRA</t>
  </si>
  <si>
    <t>ELFIRA FEBI MELYANA AS</t>
  </si>
  <si>
    <t>FIA AFDILA</t>
  </si>
  <si>
    <t>FITRI YULISARI</t>
  </si>
  <si>
    <t>FITRIANI ARSYA</t>
  </si>
  <si>
    <t>JUSTIA ANDRIANA</t>
  </si>
  <si>
    <t>M. IHSAN</t>
  </si>
  <si>
    <t>M. YUSUF DWI HANDIKA</t>
  </si>
  <si>
    <t>MUHAMMAD AHYAR</t>
  </si>
  <si>
    <t>NADYA</t>
  </si>
  <si>
    <t>NUPITAH AGUSTINA</t>
  </si>
  <si>
    <t>NURDIAH</t>
  </si>
  <si>
    <t>PUJA JANUARTIKA</t>
  </si>
  <si>
    <t>SARIPAH</t>
  </si>
  <si>
    <t>SHALU</t>
  </si>
  <si>
    <t>SOLIKIN</t>
  </si>
  <si>
    <t>SYAHRUDDIN</t>
  </si>
  <si>
    <t>LIA ANGGI LIANA YUSPITA</t>
  </si>
  <si>
    <t>RASMI</t>
  </si>
  <si>
    <t>RIZKI NADYA FARADILLA</t>
  </si>
  <si>
    <t>TRI KUSUMA</t>
  </si>
  <si>
    <t>FIRA ASVITA FIRMAN</t>
  </si>
  <si>
    <t>HELEN NADIA PUTRI</t>
  </si>
  <si>
    <t>M. RAFIZA AMANDA</t>
  </si>
  <si>
    <t>XSA ARGA SETYA</t>
  </si>
  <si>
    <t>AFNI WIDYA FARHAN. S</t>
  </si>
  <si>
    <t>ANITA AMELIA</t>
  </si>
  <si>
    <t>DAYANG MURNIASIH</t>
  </si>
  <si>
    <t>ECHA FRISCA</t>
  </si>
  <si>
    <t>FADILATUL AULIYA</t>
  </si>
  <si>
    <t>HENA WATI HAN</t>
  </si>
  <si>
    <t>KHAFIZA FABRIANI</t>
  </si>
  <si>
    <t>LISA NOPI</t>
  </si>
  <si>
    <t>M. ILHAM</t>
  </si>
  <si>
    <t>MACHDARINI</t>
  </si>
  <si>
    <t>MUHAMMAD ARSYAD</t>
  </si>
  <si>
    <t>MUHAMMAD RIFKI</t>
  </si>
  <si>
    <t>NURFADILAH UTARI</t>
  </si>
  <si>
    <t>NURHALIZA AULIA PUTRI</t>
  </si>
  <si>
    <t>PUTRI JONIATI</t>
  </si>
  <si>
    <t>ROBBY HARVIANSYAH</t>
  </si>
  <si>
    <t>SHAPTO AJI GEMILANG</t>
  </si>
  <si>
    <t>SONIA VIFI AMALIA</t>
  </si>
  <si>
    <t>TRIE UTAMI LESTARI</t>
  </si>
  <si>
    <t>WENNI SUHARNI</t>
  </si>
  <si>
    <t>WINA WULANDARI</t>
  </si>
  <si>
    <t>YULIANA</t>
  </si>
  <si>
    <t>RIAN NUR IBNU SANDI</t>
  </si>
  <si>
    <t>SYAIKHLUL HAQ</t>
  </si>
  <si>
    <t>FRENSEN AFRIYANTO</t>
  </si>
  <si>
    <t>AHMAD FIKRI AL MUBARAK</t>
  </si>
  <si>
    <t>ANNISA HERYUNI</t>
  </si>
  <si>
    <t>DELIYA</t>
  </si>
  <si>
    <t>DILA ZULFIANA</t>
  </si>
  <si>
    <t>EFNI HARYANI</t>
  </si>
  <si>
    <t>EGA WIRA PANGESTU</t>
  </si>
  <si>
    <t>FANI LARASATI</t>
  </si>
  <si>
    <t>HILDA NATASIA AZNI</t>
  </si>
  <si>
    <t>LAILY RIZKI AMALIA</t>
  </si>
  <si>
    <t>M. IRSAN MEIRIANDA</t>
  </si>
  <si>
    <t>M. LUTHFI KAMAL</t>
  </si>
  <si>
    <t>M. RIZKY HANAFI</t>
  </si>
  <si>
    <t>MUHAMMAD FERDI SAPUTRA</t>
  </si>
  <si>
    <t>NIKO DHARMA SANDI</t>
  </si>
  <si>
    <t>NURMALA</t>
  </si>
  <si>
    <t>RADIKA SABRINA ANDERSON</t>
  </si>
  <si>
    <t>RIRIN WIDYASARI</t>
  </si>
  <si>
    <t>SALEHA</t>
  </si>
  <si>
    <t>SELLIA FAUZI</t>
  </si>
  <si>
    <t>SHERLY PUTRI AGUSTIN</t>
  </si>
  <si>
    <t>SRI WAHYUNI</t>
  </si>
  <si>
    <t>TANIA WULANDARI</t>
  </si>
  <si>
    <t>TRI INTAN YUSRAHAYANA</t>
  </si>
  <si>
    <t>WINKA YUSIMADES</t>
  </si>
  <si>
    <t>LATHIPAH</t>
  </si>
  <si>
    <t>SITI HAJARIA</t>
  </si>
  <si>
    <t>ACHMAD MULYADI</t>
  </si>
  <si>
    <t>AMELIA AGNAITA</t>
  </si>
  <si>
    <t>DIAN ERLIANI</t>
  </si>
  <si>
    <t>FANISA KHAIRIDA</t>
  </si>
  <si>
    <t>FITRIA NINGSIH</t>
  </si>
  <si>
    <t>GUSMIADI</t>
  </si>
  <si>
    <t>HADILAH RIZKY KHAIRUNNISA</t>
  </si>
  <si>
    <t>JOEDY ANDRIAN</t>
  </si>
  <si>
    <t>M. HENDRA</t>
  </si>
  <si>
    <t>M. TAMSIRUDIN</t>
  </si>
  <si>
    <t>MARWAH INDAH DWI P</t>
  </si>
  <si>
    <t>MAYANG MELISTY</t>
  </si>
  <si>
    <t>NOFA RIANIFA</t>
  </si>
  <si>
    <t>NUR ISTIKA ANGGRAINI</t>
  </si>
  <si>
    <t>PERKO HARDIAN TOMI</t>
  </si>
  <si>
    <t>RANI NOVIANTIKA</t>
  </si>
  <si>
    <t>RIZKY MASRIDHO</t>
  </si>
  <si>
    <t>SANIA</t>
  </si>
  <si>
    <t>SYAHRIL RAMADHANA</t>
  </si>
  <si>
    <t>WAHYU ADITIA SAPUTRA</t>
  </si>
  <si>
    <t>WINNA APRIANA</t>
  </si>
  <si>
    <t>ZULFATUL MAULA</t>
  </si>
  <si>
    <t>NADINNY EFRINANDA PUTRI</t>
  </si>
  <si>
    <t>SEPHIA PERMATA ARISANDI</t>
  </si>
  <si>
    <t>VIRA RAMADHANI</t>
  </si>
  <si>
    <t>SEFTIANI</t>
  </si>
  <si>
    <t>YULIANA RAHAYU</t>
  </si>
  <si>
    <t>GURU MATA PELAJARAN,</t>
  </si>
  <si>
    <t>EFFI RUBIYANTO, S.Pd., M.Si.</t>
  </si>
  <si>
    <t>:</t>
  </si>
  <si>
    <t>POKOK BAHASAN</t>
  </si>
  <si>
    <t>Sesuai dengan:</t>
  </si>
  <si>
    <t>Kisi-kisi Ujian Sekolah Berstandar Nasional</t>
  </si>
  <si>
    <t>KRITERIA KETUNTASAN MINIMAL ( KKM )</t>
  </si>
  <si>
    <t>KELAS / SEMESTER</t>
  </si>
  <si>
    <t>SATUAN PENDIDIKAN</t>
  </si>
  <si>
    <t>SMA NEGERI 2 KUALA TUNGKAL</t>
  </si>
  <si>
    <t>JUMLAH PESERTA</t>
  </si>
  <si>
    <t>Siswa</t>
  </si>
  <si>
    <t>BANYAKNYA SOAL</t>
  </si>
  <si>
    <t>BENTUK SOAL</t>
  </si>
  <si>
    <t>1.   REMEDIAL</t>
  </si>
  <si>
    <t>SKOR IDEAL</t>
  </si>
  <si>
    <t xml:space="preserve">No. </t>
  </si>
  <si>
    <t>NAMA SISWA</t>
  </si>
  <si>
    <t>JENIS KEGIATAN</t>
  </si>
  <si>
    <t>TEHNIK/BENTUK</t>
  </si>
  <si>
    <t>ALOKASI</t>
  </si>
  <si>
    <t xml:space="preserve">KETERANGAN </t>
  </si>
  <si>
    <t>Ya</t>
  </si>
  <si>
    <t>Tidak</t>
  </si>
  <si>
    <t>PELAKSANAAN</t>
  </si>
  <si>
    <t>WAKTU</t>
  </si>
  <si>
    <t>HASIL ( V,- )</t>
  </si>
  <si>
    <t>Tertulis</t>
  </si>
  <si>
    <t>Tugas</t>
  </si>
  <si>
    <t>2 x 45"</t>
  </si>
  <si>
    <t>v</t>
  </si>
  <si>
    <t>3 x 45"</t>
  </si>
  <si>
    <t>4 x 45"</t>
  </si>
  <si>
    <t>5 x 45"</t>
  </si>
  <si>
    <t>6 x 45"</t>
  </si>
  <si>
    <t>7 x 45"</t>
  </si>
  <si>
    <t>8 x 45"</t>
  </si>
  <si>
    <t>9 x 45"</t>
  </si>
  <si>
    <t>10 x 45"</t>
  </si>
  <si>
    <t>11 x 45"</t>
  </si>
  <si>
    <t>12 x 45"</t>
  </si>
  <si>
    <t>13 x 45"</t>
  </si>
  <si>
    <t>14 x 45"</t>
  </si>
  <si>
    <t>15 x 45"</t>
  </si>
  <si>
    <t>16 x 45"</t>
  </si>
  <si>
    <t>17 x 45"</t>
  </si>
  <si>
    <t>18 x 45"</t>
  </si>
  <si>
    <t>19 x 45"</t>
  </si>
  <si>
    <t>20 x 45"</t>
  </si>
  <si>
    <t>21 x 45"</t>
  </si>
  <si>
    <t>22 x 45"</t>
  </si>
  <si>
    <t>23 x 45"</t>
  </si>
  <si>
    <t>24 x 45"</t>
  </si>
  <si>
    <t>25 x 45"</t>
  </si>
  <si>
    <t>26 x 45"</t>
  </si>
  <si>
    <t>27 x 45"</t>
  </si>
  <si>
    <t>28 x 45"</t>
  </si>
  <si>
    <t>29 x 45"</t>
  </si>
  <si>
    <t>30 x 45"</t>
  </si>
  <si>
    <t>31 x 45"</t>
  </si>
  <si>
    <t>32 x 45"</t>
  </si>
  <si>
    <t>33 x 45"</t>
  </si>
  <si>
    <t>34 x 45"</t>
  </si>
  <si>
    <t>35 x 45"</t>
  </si>
  <si>
    <t>36 x 45"</t>
  </si>
  <si>
    <t>37 x 45"</t>
  </si>
  <si>
    <t>38 x 45"</t>
  </si>
  <si>
    <t>39 x 45"</t>
  </si>
  <si>
    <t>40 x 45"</t>
  </si>
  <si>
    <t>41 x 45"</t>
  </si>
  <si>
    <t>42 x 45"</t>
  </si>
  <si>
    <t>43 x 45"</t>
  </si>
  <si>
    <t>44 x 45"</t>
  </si>
  <si>
    <t>2. PENGAYAAN</t>
  </si>
  <si>
    <t>KUALA TUNGKAL,    MARET 2018</t>
  </si>
  <si>
    <t>JUMLAH SKOR</t>
  </si>
  <si>
    <t>Jlh. SKOR MAKSIMAL</t>
  </si>
  <si>
    <t>% KETERCAPAIAN</t>
  </si>
  <si>
    <t xml:space="preserve">Catatan : Jumlah Skor maksimal/ideal setiap siswa adalah  </t>
  </si>
  <si>
    <t>HASIL ANALISIS</t>
  </si>
  <si>
    <t>1. KETUNTASAN BELAJAR</t>
  </si>
  <si>
    <t>A. Perorangan</t>
  </si>
  <si>
    <t xml:space="preserve">    Banyak siswa seluruhnya </t>
  </si>
  <si>
    <t>Orang</t>
  </si>
  <si>
    <t xml:space="preserve">    Banyak siswa yang telah tuntas belajar </t>
  </si>
  <si>
    <t xml:space="preserve">    Banyak siswa yang belum tuntas belajar </t>
  </si>
  <si>
    <t>B. Klasikal</t>
  </si>
  <si>
    <t xml:space="preserve">    Prosentse ketuntasan belajar secara klasikal</t>
  </si>
  <si>
    <t>%</t>
  </si>
  <si>
    <t xml:space="preserve">    Prosentse ketuntasan belajar secara perorangan</t>
  </si>
  <si>
    <t>2. KESIMPULAN</t>
  </si>
  <si>
    <t>A. Perlu perbaikan secara Klasikal untuk nomor</t>
  </si>
  <si>
    <t xml:space="preserve">B. Perlu perbaikan secara Individual untuk </t>
  </si>
  <si>
    <t>C. Perlu pengayaan untuk</t>
  </si>
  <si>
    <t>NO SOAL</t>
  </si>
  <si>
    <t>KUNCI JAWABAN</t>
  </si>
  <si>
    <t>NAMA PESERTA</t>
  </si>
  <si>
    <t>JUMLAH SKOR TERCAPAI</t>
  </si>
  <si>
    <t>PERSEN TERCAPAI  (%)</t>
  </si>
  <si>
    <t>KETUNTASAN BELAJAR</t>
  </si>
  <si>
    <t>JAWABAN PESERTA</t>
  </si>
  <si>
    <t>06-</t>
  </si>
  <si>
    <t>005-</t>
  </si>
  <si>
    <t>018-</t>
  </si>
  <si>
    <t>019-</t>
  </si>
  <si>
    <t>020-</t>
  </si>
  <si>
    <t>021-</t>
  </si>
  <si>
    <t>022-</t>
  </si>
  <si>
    <t>023-</t>
  </si>
  <si>
    <t>024-</t>
  </si>
  <si>
    <t>006-</t>
  </si>
  <si>
    <t>025-</t>
  </si>
  <si>
    <t>003-</t>
  </si>
  <si>
    <t>027-</t>
  </si>
  <si>
    <t>028-</t>
  </si>
  <si>
    <t>029-</t>
  </si>
  <si>
    <t>030-</t>
  </si>
  <si>
    <t>031-</t>
  </si>
  <si>
    <t>032-</t>
  </si>
  <si>
    <t>033-</t>
  </si>
  <si>
    <t>034-</t>
  </si>
  <si>
    <t>035-</t>
  </si>
  <si>
    <t>007-</t>
  </si>
  <si>
    <t>008-</t>
  </si>
  <si>
    <t>009-</t>
  </si>
  <si>
    <t>010-</t>
  </si>
  <si>
    <t>001-</t>
  </si>
  <si>
    <t>002-</t>
  </si>
  <si>
    <t>026-</t>
  </si>
  <si>
    <t>004-</t>
  </si>
  <si>
    <t>036-</t>
  </si>
  <si>
    <t>037-</t>
  </si>
  <si>
    <t>038-</t>
  </si>
  <si>
    <t>039-</t>
  </si>
  <si>
    <t>040-</t>
  </si>
  <si>
    <t>041-</t>
  </si>
  <si>
    <t>042-</t>
  </si>
  <si>
    <t>043-</t>
  </si>
  <si>
    <t>044-</t>
  </si>
  <si>
    <t>045-</t>
  </si>
  <si>
    <t>046-</t>
  </si>
  <si>
    <t>047-</t>
  </si>
  <si>
    <t>049-</t>
  </si>
  <si>
    <t>050-</t>
  </si>
  <si>
    <t>051-</t>
  </si>
  <si>
    <t>052-</t>
  </si>
  <si>
    <t>053-</t>
  </si>
  <si>
    <t>054-</t>
  </si>
  <si>
    <t>055-</t>
  </si>
  <si>
    <t>056-</t>
  </si>
  <si>
    <t>057-</t>
  </si>
  <si>
    <t>058-</t>
  </si>
  <si>
    <t>011-</t>
  </si>
  <si>
    <t>013-</t>
  </si>
  <si>
    <t>012-</t>
  </si>
  <si>
    <t>059-</t>
  </si>
  <si>
    <t>060-</t>
  </si>
  <si>
    <t>061-</t>
  </si>
  <si>
    <t>062-</t>
  </si>
  <si>
    <t>063-</t>
  </si>
  <si>
    <t>064-</t>
  </si>
  <si>
    <t>065-</t>
  </si>
  <si>
    <t>014-</t>
  </si>
  <si>
    <t>066-</t>
  </si>
  <si>
    <t>069-</t>
  </si>
  <si>
    <t>070-</t>
  </si>
  <si>
    <t>071-</t>
  </si>
  <si>
    <t>068-</t>
  </si>
  <si>
    <t>072-</t>
  </si>
  <si>
    <t>073-</t>
  </si>
  <si>
    <t>074-</t>
  </si>
  <si>
    <t>075-</t>
  </si>
  <si>
    <t>076-</t>
  </si>
  <si>
    <t>077-</t>
  </si>
  <si>
    <t>078-</t>
  </si>
  <si>
    <t>080-</t>
  </si>
  <si>
    <t>081-</t>
  </si>
  <si>
    <t>082-</t>
  </si>
  <si>
    <t>083-</t>
  </si>
  <si>
    <t>067-</t>
  </si>
  <si>
    <t>079-</t>
  </si>
  <si>
    <t>084-</t>
  </si>
  <si>
    <t>085-</t>
  </si>
  <si>
    <t>086-</t>
  </si>
  <si>
    <t>087-</t>
  </si>
  <si>
    <t>088-</t>
  </si>
  <si>
    <t>089-</t>
  </si>
  <si>
    <t>090-</t>
  </si>
  <si>
    <t>091-</t>
  </si>
  <si>
    <t>094-</t>
  </si>
  <si>
    <t>095-</t>
  </si>
  <si>
    <t>092-</t>
  </si>
  <si>
    <t>093-</t>
  </si>
  <si>
    <t>096-</t>
  </si>
  <si>
    <t>097-</t>
  </si>
  <si>
    <t>098-</t>
  </si>
  <si>
    <t>099-</t>
  </si>
  <si>
    <t>100-</t>
  </si>
  <si>
    <t>101-</t>
  </si>
  <si>
    <t>102-</t>
  </si>
  <si>
    <t>103-</t>
  </si>
  <si>
    <t>104-</t>
  </si>
  <si>
    <t>105-</t>
  </si>
  <si>
    <t>106-</t>
  </si>
  <si>
    <t>015-</t>
  </si>
  <si>
    <t>016-</t>
  </si>
  <si>
    <t>017-</t>
  </si>
  <si>
    <t>45 x 45"</t>
  </si>
  <si>
    <t>TINGKAT</t>
  </si>
  <si>
    <t>NAMA SEKOLAH</t>
  </si>
  <si>
    <t>KECAMATAN</t>
  </si>
  <si>
    <t>KABUPATEN</t>
  </si>
  <si>
    <t>PERINGKAT 10 BESAR</t>
  </si>
  <si>
    <t>NO URUT</t>
  </si>
  <si>
    <t>NO. PESERTA</t>
  </si>
  <si>
    <t>PERINGKAT</t>
  </si>
  <si>
    <t>JWB BENAR</t>
  </si>
  <si>
    <t>JWB SALAH</t>
  </si>
  <si>
    <t>INPUT DATA Sekolah/GURU</t>
  </si>
  <si>
    <t>Nama Sekolah</t>
  </si>
  <si>
    <t>Kepala Sekolah</t>
  </si>
  <si>
    <t>NIP Kepala Sekolah</t>
  </si>
  <si>
    <t xml:space="preserve">Mata Pelajaran       </t>
  </si>
  <si>
    <t xml:space="preserve">Kurikulum              </t>
  </si>
  <si>
    <t>KTSP</t>
  </si>
  <si>
    <t>Kelas / Semester</t>
  </si>
  <si>
    <t xml:space="preserve">Bentuk Tes          </t>
  </si>
  <si>
    <t>Jumlah Soal</t>
  </si>
  <si>
    <t>Alokasi Waktu</t>
  </si>
  <si>
    <t>90 Menit</t>
  </si>
  <si>
    <t>2016 / 2017</t>
  </si>
  <si>
    <t xml:space="preserve">Penyusun           </t>
  </si>
  <si>
    <t>NIP Penyusun</t>
  </si>
  <si>
    <t>Buku Sumber</t>
  </si>
  <si>
    <t>Modul, LKS, TKJ Kelas XII</t>
  </si>
  <si>
    <t>Tanggal Penyusunan</t>
  </si>
  <si>
    <t>ANALISIS</t>
  </si>
  <si>
    <t>Tingkat</t>
  </si>
  <si>
    <t>SMA / SMK</t>
  </si>
  <si>
    <t>Bahasa Indonesia</t>
  </si>
  <si>
    <t>XII IPA / Genab</t>
  </si>
  <si>
    <t>197007161996011000</t>
  </si>
  <si>
    <t>Kuala Tungkal, Maret 2018</t>
  </si>
  <si>
    <t>HARLIAWAN</t>
  </si>
  <si>
    <t>197512152007011021</t>
  </si>
  <si>
    <t>SMA Negeri 2 Kuala Tungkal</t>
  </si>
  <si>
    <t>Tahun Pelajaran</t>
  </si>
  <si>
    <t>2017 / 2018</t>
  </si>
  <si>
    <t>TP.</t>
  </si>
  <si>
    <t xml:space="preserve">Tahun Pejaran       </t>
  </si>
  <si>
    <t>Kriteria Ketuntasan Belajar (KKM)</t>
  </si>
  <si>
    <t>SOAL</t>
  </si>
  <si>
    <t>Pilihan Ganda</t>
  </si>
  <si>
    <t>KEPALA,</t>
  </si>
  <si>
    <t>MENGETAHUI:</t>
  </si>
  <si>
    <t>NIP.</t>
  </si>
  <si>
    <t>SMA/SMK</t>
  </si>
  <si>
    <t>Kecamatan</t>
  </si>
  <si>
    <t>Tungkal Ilir</t>
  </si>
  <si>
    <t>Tanjung Jabung Barat</t>
  </si>
  <si>
    <t>Kabupaten</t>
  </si>
  <si>
    <t>ESSAY</t>
  </si>
  <si>
    <t>NILAI PERINGKAT</t>
  </si>
  <si>
    <t>NILAI USBN</t>
  </si>
  <si>
    <t xml:space="preserve">JUMLAH </t>
  </si>
  <si>
    <t>TERKECIL</t>
  </si>
  <si>
    <t>TERBESAR</t>
  </si>
  <si>
    <t>SIMPANGAN BAKU</t>
  </si>
  <si>
    <t>ANALISIS BUTIR SOAL USBN BAHASA INDONESIA</t>
  </si>
  <si>
    <t>ANALISIS HASIL EVALUASI BELAJAR USBN BAHASA INDONESIA</t>
  </si>
  <si>
    <t>KEGIATAN PEMBELAJARAN REMEDIAL DAN PENGAYAAN USBN BAHASA INDONESIA</t>
  </si>
  <si>
    <t>LAPORAN NILAI PERINGKAT USBN BAHASA INDONESIA</t>
  </si>
  <si>
    <t>LAPORAN NILAI PERINGKAT 10 BESAR USBN BAHASA INDONESIA</t>
  </si>
  <si>
    <t>JWBN ESSAY</t>
  </si>
  <si>
    <t>Status</t>
  </si>
  <si>
    <t>No</t>
  </si>
  <si>
    <t>Nama</t>
  </si>
  <si>
    <t>Tuntas</t>
  </si>
  <si>
    <t>Helper1</t>
  </si>
  <si>
    <t>Helper2</t>
  </si>
  <si>
    <t>Helper3</t>
  </si>
  <si>
    <t>ListStatus</t>
  </si>
  <si>
    <t>Remedial</t>
  </si>
  <si>
    <t>Pengayaan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</si>
</sst>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_);_(@_)"/>
    <numFmt numFmtId="166" formatCode="0.0%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1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charset val="1"/>
      <scheme val="minor"/>
    </font>
    <font>
      <sz val="8"/>
      <color rgb="FFFF0000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4"/>
      <color rgb="FF555555"/>
      <name val="Georgia"/>
      <family val="1"/>
    </font>
    <font>
      <sz val="11"/>
      <color theme="1"/>
      <name val="Consolas"/>
      <family val="3"/>
    </font>
    <font>
      <sz val="11"/>
      <color theme="3" tint="0.39997558519241921"/>
      <name val="Consolas"/>
      <family val="3"/>
    </font>
    <font>
      <sz val="11"/>
      <color theme="3" tint="0.3999755851924192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164" fontId="11" fillId="0" borderId="0" applyFont="0" applyFill="0" applyBorder="0" applyAlignment="0" applyProtection="0"/>
  </cellStyleXfs>
  <cellXfs count="340">
    <xf numFmtId="0" fontId="0" fillId="0" borderId="0" xfId="0"/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31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9" fillId="0" borderId="0" xfId="0" applyFont="1"/>
    <xf numFmtId="0" fontId="0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43" xfId="1" applyFont="1" applyBorder="1" applyAlignment="1">
      <alignment horizontal="center" vertical="center"/>
    </xf>
    <xf numFmtId="0" fontId="8" fillId="0" borderId="43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 indent="5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0" xfId="1" applyFont="1" applyBorder="1" applyAlignment="1">
      <alignment horizontal="left" vertical="center" indent="2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1" fontId="16" fillId="0" borderId="1" xfId="1" applyNumberFormat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5" fillId="0" borderId="0" xfId="0" applyFont="1"/>
    <xf numFmtId="0" fontId="15" fillId="0" borderId="1" xfId="1" applyFont="1" applyBorder="1" applyAlignment="1">
      <alignment vertical="center"/>
    </xf>
    <xf numFmtId="0" fontId="15" fillId="0" borderId="41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" xfId="1" applyFont="1" applyFill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 indent="6"/>
    </xf>
    <xf numFmtId="0" fontId="17" fillId="0" borderId="0" xfId="0" applyFont="1" applyAlignment="1">
      <alignment horizontal="left" vertical="center"/>
    </xf>
    <xf numFmtId="0" fontId="18" fillId="0" borderId="0" xfId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9" fillId="0" borderId="0" xfId="1" applyFont="1" applyBorder="1" applyAlignment="1">
      <alignment vertical="center"/>
    </xf>
    <xf numFmtId="0" fontId="15" fillId="0" borderId="0" xfId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7" fillId="0" borderId="0" xfId="0" applyFont="1"/>
    <xf numFmtId="0" fontId="22" fillId="0" borderId="0" xfId="0" applyFont="1" applyAlignment="1"/>
    <xf numFmtId="0" fontId="7" fillId="0" borderId="0" xfId="0" applyFont="1"/>
    <xf numFmtId="2" fontId="16" fillId="3" borderId="5" xfId="1" applyNumberFormat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center"/>
    </xf>
    <xf numFmtId="0" fontId="5" fillId="2" borderId="24" xfId="0" applyFont="1" applyFill="1" applyBorder="1"/>
    <xf numFmtId="0" fontId="5" fillId="2" borderId="24" xfId="0" applyNumberFormat="1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/>
    </xf>
    <xf numFmtId="0" fontId="5" fillId="5" borderId="4" xfId="0" applyFont="1" applyFill="1" applyBorder="1" applyAlignment="1"/>
    <xf numFmtId="0" fontId="5" fillId="5" borderId="44" xfId="0" applyFont="1" applyFill="1" applyBorder="1"/>
    <xf numFmtId="0" fontId="20" fillId="4" borderId="4" xfId="0" applyFont="1" applyFill="1" applyBorder="1" applyAlignment="1"/>
    <xf numFmtId="0" fontId="16" fillId="4" borderId="1" xfId="1" applyFont="1" applyFill="1" applyBorder="1" applyAlignment="1">
      <alignment horizontal="center" vertical="center"/>
    </xf>
    <xf numFmtId="166" fontId="15" fillId="0" borderId="0" xfId="1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2" borderId="24" xfId="0" applyFont="1" applyFill="1" applyBorder="1" applyAlignment="1">
      <alignment vertical="center"/>
    </xf>
    <xf numFmtId="0" fontId="10" fillId="2" borderId="24" xfId="0" applyFont="1" applyFill="1" applyBorder="1" applyAlignment="1">
      <alignment horizontal="center" vertical="center"/>
    </xf>
    <xf numFmtId="0" fontId="15" fillId="0" borderId="8" xfId="0" quotePrefix="1" applyNumberFormat="1" applyFont="1" applyFill="1" applyBorder="1" applyAlignment="1" applyProtection="1">
      <alignment horizontal="center" vertical="center"/>
    </xf>
    <xf numFmtId="0" fontId="25" fillId="3" borderId="41" xfId="1" applyFont="1" applyFill="1" applyBorder="1" applyAlignment="1">
      <alignment horizontal="center" vertical="center"/>
    </xf>
    <xf numFmtId="0" fontId="26" fillId="4" borderId="41" xfId="1" applyFont="1" applyFill="1" applyBorder="1" applyAlignment="1">
      <alignment horizontal="center" vertical="center"/>
    </xf>
    <xf numFmtId="1" fontId="25" fillId="3" borderId="42" xfId="1" applyNumberFormat="1" applyFont="1" applyFill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0" fillId="0" borderId="0" xfId="0" applyBorder="1"/>
    <xf numFmtId="0" fontId="27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1" applyFont="1" applyFill="1" applyBorder="1" applyAlignment="1">
      <alignment vertical="center"/>
    </xf>
    <xf numFmtId="0" fontId="30" fillId="0" borderId="0" xfId="0" applyFont="1"/>
    <xf numFmtId="0" fontId="0" fillId="0" borderId="0" xfId="0" applyBorder="1" applyAlignment="1">
      <alignment horizontal="left" vertical="center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0" xfId="1" applyFont="1" applyBorder="1" applyAlignment="1">
      <alignment vertical="center"/>
    </xf>
    <xf numFmtId="0" fontId="29" fillId="0" borderId="0" xfId="0" applyFont="1" applyFill="1" applyBorder="1" applyAlignment="1" applyProtection="1">
      <alignment horizontal="left" vertical="center"/>
      <protection hidden="1"/>
    </xf>
    <xf numFmtId="0" fontId="29" fillId="0" borderId="0" xfId="0" quotePrefix="1" applyFont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9" fillId="0" borderId="0" xfId="0" quotePrefix="1" applyFont="1" applyBorder="1" applyProtection="1">
      <protection locked="0"/>
    </xf>
    <xf numFmtId="0" fontId="29" fillId="0" borderId="0" xfId="0" applyFont="1" applyFill="1" applyBorder="1" applyAlignment="1" applyProtection="1">
      <protection locked="0"/>
    </xf>
    <xf numFmtId="0" fontId="28" fillId="0" borderId="0" xfId="0" applyFont="1" applyFill="1" applyBorder="1" applyAlignment="1" applyProtection="1">
      <protection hidden="1"/>
    </xf>
    <xf numFmtId="0" fontId="8" fillId="0" borderId="25" xfId="0" quotePrefix="1" applyNumberFormat="1" applyFont="1" applyFill="1" applyBorder="1" applyAlignment="1" applyProtection="1">
      <alignment horizontal="left"/>
    </xf>
    <xf numFmtId="0" fontId="8" fillId="0" borderId="26" xfId="0" quotePrefix="1" applyNumberFormat="1" applyFont="1" applyFill="1" applyBorder="1" applyAlignment="1" applyProtection="1">
      <alignment horizontal="left"/>
    </xf>
    <xf numFmtId="0" fontId="8" fillId="0" borderId="26" xfId="0" applyNumberFormat="1" applyFont="1" applyFill="1" applyBorder="1" applyAlignment="1" applyProtection="1">
      <alignment horizontal="left"/>
    </xf>
    <xf numFmtId="0" fontId="0" fillId="0" borderId="27" xfId="0" applyFont="1" applyBorder="1" applyAlignment="1">
      <alignment horizontal="left"/>
    </xf>
    <xf numFmtId="0" fontId="8" fillId="0" borderId="8" xfId="0" applyNumberFormat="1" applyFont="1" applyFill="1" applyBorder="1" applyAlignment="1" applyProtection="1">
      <alignment horizontal="left"/>
    </xf>
    <xf numFmtId="0" fontId="0" fillId="0" borderId="9" xfId="0" applyFont="1" applyBorder="1" applyAlignment="1">
      <alignment horizontal="left"/>
    </xf>
    <xf numFmtId="0" fontId="8" fillId="2" borderId="25" xfId="0" quotePrefix="1" applyNumberFormat="1" applyFont="1" applyFill="1" applyBorder="1" applyAlignment="1" applyProtection="1">
      <alignment horizontal="left"/>
    </xf>
    <xf numFmtId="0" fontId="8" fillId="2" borderId="26" xfId="0" quotePrefix="1" applyNumberFormat="1" applyFont="1" applyFill="1" applyBorder="1" applyAlignment="1" applyProtection="1">
      <alignment horizontal="left"/>
    </xf>
    <xf numFmtId="0" fontId="0" fillId="2" borderId="9" xfId="0" applyFont="1" applyFill="1" applyBorder="1" applyAlignment="1">
      <alignment horizontal="left"/>
    </xf>
    <xf numFmtId="0" fontId="8" fillId="2" borderId="8" xfId="0" applyNumberFormat="1" applyFont="1" applyFill="1" applyBorder="1" applyAlignment="1" applyProtection="1">
      <alignment horizontal="left"/>
    </xf>
    <xf numFmtId="0" fontId="8" fillId="2" borderId="8" xfId="0" quotePrefix="1" applyNumberFormat="1" applyFont="1" applyFill="1" applyBorder="1" applyAlignment="1" applyProtection="1">
      <alignment horizontal="left"/>
    </xf>
    <xf numFmtId="0" fontId="8" fillId="2" borderId="26" xfId="0" applyNumberFormat="1" applyFont="1" applyFill="1" applyBorder="1" applyAlignment="1" applyProtection="1">
      <alignment horizontal="left"/>
    </xf>
    <xf numFmtId="0" fontId="8" fillId="0" borderId="8" xfId="0" quotePrefix="1" applyNumberFormat="1" applyFont="1" applyFill="1" applyBorder="1" applyAlignment="1" applyProtection="1">
      <alignment horizontal="left"/>
    </xf>
    <xf numFmtId="0" fontId="15" fillId="0" borderId="35" xfId="0" quotePrefix="1" applyNumberFormat="1" applyFont="1" applyFill="1" applyBorder="1" applyAlignment="1" applyProtection="1">
      <alignment horizontal="center" vertical="center"/>
    </xf>
    <xf numFmtId="0" fontId="15" fillId="0" borderId="40" xfId="0" quotePrefix="1" applyNumberFormat="1" applyFont="1" applyFill="1" applyBorder="1" applyAlignment="1" applyProtection="1">
      <alignment horizontal="center" vertical="center"/>
    </xf>
    <xf numFmtId="0" fontId="15" fillId="0" borderId="36" xfId="0" quotePrefix="1" applyNumberFormat="1" applyFont="1" applyFill="1" applyBorder="1" applyAlignment="1" applyProtection="1">
      <alignment horizontal="center" vertical="center"/>
    </xf>
    <xf numFmtId="0" fontId="32" fillId="4" borderId="41" xfId="1" applyFont="1" applyFill="1" applyBorder="1" applyAlignment="1">
      <alignment horizontal="center" vertical="center"/>
    </xf>
    <xf numFmtId="1" fontId="31" fillId="3" borderId="42" xfId="1" applyNumberFormat="1" applyFont="1" applyFill="1" applyBorder="1" applyAlignment="1">
      <alignment horizontal="center" vertical="center"/>
    </xf>
    <xf numFmtId="0" fontId="15" fillId="0" borderId="41" xfId="0" quotePrefix="1" applyNumberFormat="1" applyFont="1" applyFill="1" applyBorder="1" applyAlignment="1" applyProtection="1">
      <alignment horizontal="center" vertical="center"/>
    </xf>
    <xf numFmtId="0" fontId="15" fillId="0" borderId="9" xfId="0" quotePrefix="1" applyNumberFormat="1" applyFont="1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0" xfId="1" applyFont="1" applyBorder="1" applyAlignment="1">
      <alignment horizontal="left" vertical="top"/>
    </xf>
    <xf numFmtId="0" fontId="15" fillId="0" borderId="1" xfId="1" applyFont="1" applyBorder="1" applyAlignment="1">
      <alignment horizontal="left" vertical="top"/>
    </xf>
    <xf numFmtId="0" fontId="8" fillId="0" borderId="41" xfId="0" quotePrefix="1" applyNumberFormat="1" applyFont="1" applyFill="1" applyBorder="1" applyAlignment="1" applyProtection="1">
      <alignment horizontal="center" vertical="center"/>
    </xf>
    <xf numFmtId="0" fontId="8" fillId="0" borderId="8" xfId="0" quotePrefix="1" applyNumberFormat="1" applyFont="1" applyFill="1" applyBorder="1" applyAlignment="1" applyProtection="1">
      <alignment horizontal="center" vertical="center"/>
    </xf>
    <xf numFmtId="0" fontId="8" fillId="0" borderId="9" xfId="0" quotePrefix="1" applyNumberFormat="1" applyFont="1" applyFill="1" applyBorder="1" applyAlignment="1" applyProtection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1" fontId="0" fillId="0" borderId="5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2" fontId="33" fillId="0" borderId="24" xfId="0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1" fontId="31" fillId="3" borderId="41" xfId="1" applyNumberFormat="1" applyFont="1" applyFill="1" applyBorder="1" applyAlignment="1">
      <alignment horizontal="center" vertical="center"/>
    </xf>
    <xf numFmtId="1" fontId="25" fillId="3" borderId="41" xfId="1" applyNumberFormat="1" applyFont="1" applyFill="1" applyBorder="1" applyAlignment="1">
      <alignment horizontal="center" vertical="center"/>
    </xf>
    <xf numFmtId="0" fontId="15" fillId="0" borderId="43" xfId="1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2" fontId="0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/>
    <xf numFmtId="2" fontId="1" fillId="5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" fontId="36" fillId="0" borderId="5" xfId="0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2" fontId="3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14" fillId="3" borderId="6" xfId="1" applyFont="1" applyFill="1" applyBorder="1" applyAlignment="1">
      <alignment horizontal="center" vertical="center"/>
    </xf>
    <xf numFmtId="0" fontId="14" fillId="3" borderId="24" xfId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2" fontId="7" fillId="5" borderId="5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0" fillId="0" borderId="0" xfId="0" applyFont="1" applyBorder="1" applyAlignment="1">
      <alignment horizontal="left" vertical="center" indent="2"/>
    </xf>
    <xf numFmtId="0" fontId="0" fillId="7" borderId="0" xfId="0" applyFill="1"/>
    <xf numFmtId="0" fontId="41" fillId="0" borderId="0" xfId="0" applyFont="1"/>
    <xf numFmtId="0" fontId="41" fillId="8" borderId="0" xfId="0" applyFont="1" applyFill="1"/>
    <xf numFmtId="0" fontId="42" fillId="0" borderId="0" xfId="0" applyFont="1"/>
    <xf numFmtId="0" fontId="23" fillId="0" borderId="0" xfId="0" applyFont="1" applyAlignment="1">
      <alignment horizontal="center"/>
    </xf>
    <xf numFmtId="0" fontId="12" fillId="6" borderId="0" xfId="0" applyFont="1" applyFill="1" applyBorder="1" applyAlignment="1" applyProtection="1">
      <alignment horizontal="left" vertical="top"/>
      <protection hidden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4" fillId="3" borderId="41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/>
    </xf>
    <xf numFmtId="0" fontId="14" fillId="4" borderId="41" xfId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/>
    </xf>
    <xf numFmtId="0" fontId="14" fillId="4" borderId="9" xfId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/>
    </xf>
    <xf numFmtId="0" fontId="14" fillId="3" borderId="11" xfId="1" applyFont="1" applyFill="1" applyBorder="1" applyAlignment="1">
      <alignment horizontal="center" vertical="center"/>
    </xf>
    <xf numFmtId="0" fontId="14" fillId="3" borderId="12" xfId="1" applyFont="1" applyFill="1" applyBorder="1" applyAlignment="1">
      <alignment horizontal="center" vertical="center"/>
    </xf>
    <xf numFmtId="166" fontId="15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/>
    </xf>
    <xf numFmtId="1" fontId="14" fillId="0" borderId="0" xfId="1" applyNumberFormat="1" applyFont="1" applyBorder="1" applyAlignment="1">
      <alignment horizontal="center" vertical="center"/>
    </xf>
    <xf numFmtId="0" fontId="14" fillId="3" borderId="32" xfId="1" applyFont="1" applyFill="1" applyBorder="1" applyAlignment="1">
      <alignment horizontal="center" vertical="center"/>
    </xf>
    <xf numFmtId="0" fontId="14" fillId="3" borderId="33" xfId="1" applyFont="1" applyFill="1" applyBorder="1" applyAlignment="1">
      <alignment horizontal="center" vertical="center"/>
    </xf>
    <xf numFmtId="0" fontId="14" fillId="3" borderId="25" xfId="1" applyFont="1" applyFill="1" applyBorder="1" applyAlignment="1">
      <alignment horizontal="center" vertical="center"/>
    </xf>
    <xf numFmtId="0" fontId="14" fillId="3" borderId="27" xfId="1" applyFont="1" applyFill="1" applyBorder="1" applyAlignment="1">
      <alignment horizontal="center" vertical="center"/>
    </xf>
    <xf numFmtId="0" fontId="15" fillId="0" borderId="41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4" fillId="3" borderId="6" xfId="1" applyFont="1" applyFill="1" applyBorder="1" applyAlignment="1">
      <alignment horizontal="center" vertical="center"/>
    </xf>
    <xf numFmtId="0" fontId="14" fillId="3" borderId="24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45" xfId="1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15" fillId="0" borderId="43" xfId="1" applyFont="1" applyBorder="1" applyAlignment="1">
      <alignment horizontal="center" vertical="center"/>
    </xf>
    <xf numFmtId="0" fontId="34" fillId="5" borderId="1" xfId="0" applyFont="1" applyFill="1" applyBorder="1" applyAlignment="1">
      <alignment horizontal="right" vertical="center"/>
    </xf>
    <xf numFmtId="0" fontId="24" fillId="5" borderId="41" xfId="0" applyFont="1" applyFill="1" applyBorder="1" applyAlignment="1">
      <alignment horizontal="center"/>
    </xf>
    <xf numFmtId="0" fontId="24" fillId="5" borderId="8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" fillId="0" borderId="26" xfId="0" applyFont="1" applyBorder="1" applyAlignment="1">
      <alignment horizontal="left"/>
    </xf>
    <xf numFmtId="0" fontId="1" fillId="5" borderId="6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0" fillId="0" borderId="0" xfId="0" quotePrefix="1"/>
    <xf numFmtId="0" fontId="1" fillId="6" borderId="3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 vertical="center"/>
    </xf>
    <xf numFmtId="0" fontId="24" fillId="6" borderId="24" xfId="0" applyFont="1" applyFill="1" applyBorder="1" applyAlignment="1">
      <alignment horizontal="center"/>
    </xf>
    <xf numFmtId="1" fontId="43" fillId="9" borderId="1" xfId="0" applyNumberFormat="1" applyFont="1" applyFill="1" applyBorder="1"/>
    <xf numFmtId="0" fontId="10" fillId="0" borderId="24" xfId="0" applyFont="1" applyFill="1" applyBorder="1" applyAlignment="1">
      <alignment vertical="center"/>
    </xf>
  </cellXfs>
  <cellStyles count="3">
    <cellStyle name="Comma [0] 2" xfId="2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0</xdr:row>
          <xdr:rowOff>0</xdr:rowOff>
        </xdr:from>
        <xdr:to>
          <xdr:col>9</xdr:col>
          <xdr:colOff>1828800</xdr:colOff>
          <xdr:row>1</xdr:row>
          <xdr:rowOff>0</xdr:rowOff>
        </xdr:to>
        <xdr:sp macro="" textlink="">
          <xdr:nvSpPr>
            <xdr:cNvPr id="1027" name="Combo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7"/>
  <sheetViews>
    <sheetView workbookViewId="0">
      <selection activeCell="D22" sqref="D22"/>
    </sheetView>
  </sheetViews>
  <sheetFormatPr defaultRowHeight="15" x14ac:dyDescent="0.25"/>
  <cols>
    <col min="1" max="1" width="39.140625" customWidth="1"/>
    <col min="2" max="2" width="6.85546875" customWidth="1"/>
    <col min="3" max="3" width="31.28515625" customWidth="1"/>
  </cols>
  <sheetData>
    <row r="1" spans="1:117" ht="21" customHeight="1" x14ac:dyDescent="0.25">
      <c r="A1" s="216" t="s">
        <v>346</v>
      </c>
      <c r="B1" s="216"/>
      <c r="C1" s="2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</row>
    <row r="2" spans="1:117" ht="15" customHeight="1" x14ac:dyDescent="0.25">
      <c r="A2" s="117"/>
      <c r="B2" s="117"/>
      <c r="C2" s="11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</row>
    <row r="3" spans="1:117" ht="18.75" x14ac:dyDescent="0.25">
      <c r="A3" s="125" t="s">
        <v>364</v>
      </c>
      <c r="B3" s="119">
        <v>1</v>
      </c>
      <c r="C3" s="126" t="s">
        <v>396</v>
      </c>
    </row>
    <row r="4" spans="1:117" ht="18.75" x14ac:dyDescent="0.25">
      <c r="A4" s="118"/>
      <c r="B4" s="120">
        <v>2</v>
      </c>
      <c r="C4" s="126" t="s">
        <v>397</v>
      </c>
    </row>
    <row r="5" spans="1:117" ht="18" customHeight="1" x14ac:dyDescent="0.25">
      <c r="A5" s="118"/>
      <c r="B5" s="119">
        <v>3</v>
      </c>
      <c r="C5" s="126" t="s">
        <v>398</v>
      </c>
      <c r="D5" s="116"/>
      <c r="E5" s="116"/>
      <c r="F5" s="116"/>
      <c r="G5" s="116"/>
      <c r="H5" s="116"/>
      <c r="I5" s="116"/>
    </row>
    <row r="6" spans="1:117" ht="18" customHeight="1" x14ac:dyDescent="0.25">
      <c r="A6" s="118"/>
      <c r="B6" s="120">
        <v>4</v>
      </c>
      <c r="C6" s="126" t="s">
        <v>399</v>
      </c>
      <c r="D6" s="116"/>
      <c r="E6" s="116"/>
      <c r="F6" s="116"/>
      <c r="G6" s="116"/>
      <c r="H6" s="116"/>
      <c r="I6" s="116"/>
    </row>
    <row r="7" spans="1:117" ht="18.75" x14ac:dyDescent="0.25">
      <c r="A7" s="118"/>
      <c r="B7" s="119">
        <v>5</v>
      </c>
      <c r="C7" s="126" t="s">
        <v>400</v>
      </c>
    </row>
    <row r="8" spans="1:117" ht="18" x14ac:dyDescent="0.25">
      <c r="A8" s="118"/>
    </row>
    <row r="9" spans="1:117" ht="18.75" x14ac:dyDescent="0.25">
      <c r="A9" s="125" t="s">
        <v>365</v>
      </c>
      <c r="B9" s="121" t="s">
        <v>130</v>
      </c>
      <c r="C9" s="122" t="s">
        <v>366</v>
      </c>
    </row>
    <row r="10" spans="1:117" ht="18.75" x14ac:dyDescent="0.25">
      <c r="A10" s="125" t="s">
        <v>347</v>
      </c>
      <c r="B10" s="121" t="s">
        <v>130</v>
      </c>
      <c r="C10" s="127" t="s">
        <v>373</v>
      </c>
    </row>
    <row r="11" spans="1:117" ht="18.75" x14ac:dyDescent="0.25">
      <c r="A11" s="125" t="s">
        <v>385</v>
      </c>
      <c r="B11" s="121" t="s">
        <v>130</v>
      </c>
      <c r="C11" s="127" t="s">
        <v>386</v>
      </c>
    </row>
    <row r="12" spans="1:117" ht="18.75" x14ac:dyDescent="0.25">
      <c r="A12" s="125" t="s">
        <v>388</v>
      </c>
      <c r="B12" s="121" t="s">
        <v>130</v>
      </c>
      <c r="C12" s="127" t="s">
        <v>387</v>
      </c>
    </row>
    <row r="13" spans="1:117" ht="18.75" x14ac:dyDescent="0.3">
      <c r="A13" s="125" t="s">
        <v>348</v>
      </c>
      <c r="B13" s="121" t="s">
        <v>130</v>
      </c>
      <c r="C13" s="123" t="s">
        <v>129</v>
      </c>
    </row>
    <row r="14" spans="1:117" ht="18.75" x14ac:dyDescent="0.3">
      <c r="A14" s="125" t="s">
        <v>349</v>
      </c>
      <c r="B14" s="121" t="s">
        <v>130</v>
      </c>
      <c r="C14" s="128" t="s">
        <v>369</v>
      </c>
    </row>
    <row r="15" spans="1:117" ht="18.75" x14ac:dyDescent="0.25">
      <c r="A15" s="125" t="s">
        <v>350</v>
      </c>
      <c r="B15" s="121" t="s">
        <v>130</v>
      </c>
      <c r="C15" s="129" t="s">
        <v>367</v>
      </c>
    </row>
    <row r="16" spans="1:117" ht="18.75" x14ac:dyDescent="0.25">
      <c r="A16" s="125" t="s">
        <v>351</v>
      </c>
      <c r="B16" s="121" t="s">
        <v>130</v>
      </c>
      <c r="C16" s="129" t="s">
        <v>352</v>
      </c>
    </row>
    <row r="17" spans="1:3" ht="18.75" x14ac:dyDescent="0.25">
      <c r="A17" s="125" t="s">
        <v>353</v>
      </c>
      <c r="B17" s="121" t="s">
        <v>130</v>
      </c>
      <c r="C17" s="130" t="s">
        <v>368</v>
      </c>
    </row>
    <row r="18" spans="1:3" ht="18.75" x14ac:dyDescent="0.25">
      <c r="A18" s="125" t="s">
        <v>374</v>
      </c>
      <c r="B18" s="121" t="s">
        <v>130</v>
      </c>
      <c r="C18" s="130" t="s">
        <v>375</v>
      </c>
    </row>
    <row r="19" spans="1:3" ht="18.75" x14ac:dyDescent="0.25">
      <c r="A19" s="125" t="s">
        <v>378</v>
      </c>
      <c r="B19" s="121" t="s">
        <v>130</v>
      </c>
      <c r="C19" s="129">
        <v>55</v>
      </c>
    </row>
    <row r="20" spans="1:3" ht="18.75" x14ac:dyDescent="0.25">
      <c r="A20" s="125" t="s">
        <v>354</v>
      </c>
      <c r="B20" s="121" t="s">
        <v>130</v>
      </c>
      <c r="C20" s="130" t="s">
        <v>380</v>
      </c>
    </row>
    <row r="21" spans="1:3" ht="18.75" x14ac:dyDescent="0.25">
      <c r="A21" s="125" t="s">
        <v>355</v>
      </c>
      <c r="B21" s="121" t="s">
        <v>130</v>
      </c>
      <c r="C21" s="129">
        <v>45</v>
      </c>
    </row>
    <row r="22" spans="1:3" ht="18.75" x14ac:dyDescent="0.25">
      <c r="A22" s="125" t="s">
        <v>356</v>
      </c>
      <c r="B22" s="121" t="s">
        <v>130</v>
      </c>
      <c r="C22" s="129" t="s">
        <v>357</v>
      </c>
    </row>
    <row r="23" spans="1:3" ht="18.75" x14ac:dyDescent="0.25">
      <c r="A23" s="125" t="s">
        <v>377</v>
      </c>
      <c r="B23" s="121" t="s">
        <v>130</v>
      </c>
      <c r="C23" s="130" t="s">
        <v>358</v>
      </c>
    </row>
    <row r="24" spans="1:3" ht="18.75" x14ac:dyDescent="0.25">
      <c r="A24" s="125" t="s">
        <v>359</v>
      </c>
      <c r="B24" s="121" t="s">
        <v>130</v>
      </c>
      <c r="C24" s="130" t="s">
        <v>371</v>
      </c>
    </row>
    <row r="25" spans="1:3" ht="18.75" x14ac:dyDescent="0.3">
      <c r="A25" s="125" t="s">
        <v>360</v>
      </c>
      <c r="B25" s="121" t="s">
        <v>130</v>
      </c>
      <c r="C25" s="131" t="s">
        <v>372</v>
      </c>
    </row>
    <row r="26" spans="1:3" ht="18.75" x14ac:dyDescent="0.3">
      <c r="A26" s="133" t="s">
        <v>361</v>
      </c>
      <c r="B26" s="121" t="s">
        <v>130</v>
      </c>
      <c r="C26" s="132" t="s">
        <v>362</v>
      </c>
    </row>
    <row r="27" spans="1:3" ht="18.75" x14ac:dyDescent="0.25">
      <c r="A27" s="125" t="s">
        <v>363</v>
      </c>
      <c r="B27" s="121" t="s">
        <v>130</v>
      </c>
      <c r="C27" s="130" t="s">
        <v>370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R132"/>
  <sheetViews>
    <sheetView view="pageBreakPreview" topLeftCell="A7" zoomScale="70" zoomScaleNormal="70" zoomScaleSheetLayoutView="70" workbookViewId="0">
      <pane xSplit="2" ySplit="9" topLeftCell="C16" activePane="bottomRight" state="frozen"/>
      <selection activeCell="A7" sqref="A7"/>
      <selection pane="topRight" activeCell="C7" sqref="C7"/>
      <selection pane="bottomLeft" activeCell="A9" sqref="A9"/>
      <selection pane="bottomRight" activeCell="F45" sqref="F45"/>
    </sheetView>
  </sheetViews>
  <sheetFormatPr defaultRowHeight="15.75" x14ac:dyDescent="0.25"/>
  <cols>
    <col min="1" max="1" width="4.85546875" customWidth="1"/>
    <col min="2" max="2" width="29.42578125" customWidth="1"/>
    <col min="3" max="3" width="3.7109375" customWidth="1"/>
    <col min="4" max="4" width="4.5703125" customWidth="1"/>
    <col min="5" max="5" width="4.85546875" customWidth="1"/>
    <col min="6" max="6" width="2.7109375" style="2" customWidth="1"/>
    <col min="7" max="7" width="3.5703125" customWidth="1"/>
    <col min="8" max="8" width="3.5703125" hidden="1" customWidth="1"/>
    <col min="9" max="9" width="3.5703125" customWidth="1"/>
    <col min="10" max="10" width="3.5703125" hidden="1" customWidth="1"/>
    <col min="11" max="11" width="3.5703125" customWidth="1"/>
    <col min="12" max="12" width="3.5703125" hidden="1" customWidth="1"/>
    <col min="13" max="13" width="3.5703125" customWidth="1"/>
    <col min="14" max="14" width="3.5703125" hidden="1" customWidth="1"/>
    <col min="15" max="15" width="3.5703125" customWidth="1"/>
    <col min="16" max="16" width="3.5703125" hidden="1" customWidth="1"/>
    <col min="17" max="17" width="3.5703125" customWidth="1"/>
    <col min="18" max="18" width="3.5703125" hidden="1" customWidth="1"/>
    <col min="19" max="19" width="3.5703125" customWidth="1"/>
    <col min="20" max="20" width="3.5703125" hidden="1" customWidth="1"/>
    <col min="21" max="21" width="3.5703125" customWidth="1"/>
    <col min="22" max="22" width="3.5703125" hidden="1" customWidth="1"/>
    <col min="23" max="23" width="3.5703125" customWidth="1"/>
    <col min="24" max="24" width="3.5703125" hidden="1" customWidth="1"/>
    <col min="25" max="25" width="3.5703125" customWidth="1"/>
    <col min="26" max="26" width="3.5703125" hidden="1" customWidth="1"/>
    <col min="27" max="27" width="3.5703125" customWidth="1"/>
    <col min="28" max="28" width="3.5703125" hidden="1" customWidth="1"/>
    <col min="29" max="29" width="3.5703125" customWidth="1"/>
    <col min="30" max="30" width="3.5703125" hidden="1" customWidth="1"/>
    <col min="31" max="31" width="3.5703125" customWidth="1"/>
    <col min="32" max="32" width="3.5703125" hidden="1" customWidth="1"/>
    <col min="33" max="33" width="3.5703125" customWidth="1"/>
    <col min="34" max="34" width="3.5703125" hidden="1" customWidth="1"/>
    <col min="35" max="35" width="3.5703125" customWidth="1"/>
    <col min="36" max="36" width="3.5703125" hidden="1" customWidth="1"/>
    <col min="37" max="37" width="3.5703125" customWidth="1"/>
    <col min="38" max="38" width="3.5703125" hidden="1" customWidth="1"/>
    <col min="39" max="39" width="3.5703125" customWidth="1"/>
    <col min="40" max="40" width="3.5703125" hidden="1" customWidth="1"/>
    <col min="41" max="41" width="3.5703125" customWidth="1"/>
    <col min="42" max="42" width="3.5703125" hidden="1" customWidth="1"/>
    <col min="43" max="43" width="3.5703125" customWidth="1"/>
    <col min="44" max="44" width="3.5703125" hidden="1" customWidth="1"/>
    <col min="45" max="45" width="3.5703125" customWidth="1"/>
    <col min="46" max="46" width="3.5703125" hidden="1" customWidth="1"/>
    <col min="47" max="47" width="3.5703125" customWidth="1"/>
    <col min="48" max="48" width="3.5703125" hidden="1" customWidth="1"/>
    <col min="49" max="49" width="3.5703125" customWidth="1"/>
    <col min="50" max="50" width="3.5703125" hidden="1" customWidth="1"/>
    <col min="51" max="51" width="3.5703125" customWidth="1"/>
    <col min="52" max="52" width="3.5703125" hidden="1" customWidth="1"/>
    <col min="53" max="53" width="3.5703125" customWidth="1"/>
    <col min="54" max="54" width="3.5703125" hidden="1" customWidth="1"/>
    <col min="55" max="55" width="3.5703125" customWidth="1"/>
    <col min="56" max="56" width="3.5703125" hidden="1" customWidth="1"/>
    <col min="57" max="57" width="3.5703125" customWidth="1"/>
    <col min="58" max="58" width="3.5703125" hidden="1" customWidth="1"/>
    <col min="59" max="59" width="3.5703125" customWidth="1"/>
    <col min="60" max="60" width="3.5703125" hidden="1" customWidth="1"/>
    <col min="61" max="61" width="3.5703125" customWidth="1"/>
    <col min="62" max="62" width="3.5703125" hidden="1" customWidth="1"/>
    <col min="63" max="63" width="3.5703125" customWidth="1"/>
    <col min="64" max="64" width="3.5703125" hidden="1" customWidth="1"/>
    <col min="65" max="65" width="4.28515625" customWidth="1"/>
    <col min="66" max="66" width="4.140625" hidden="1" customWidth="1"/>
    <col min="67" max="67" width="3.5703125" customWidth="1"/>
    <col min="68" max="68" width="3.5703125" hidden="1" customWidth="1"/>
    <col min="69" max="69" width="3.5703125" customWidth="1"/>
    <col min="70" max="70" width="3.5703125" hidden="1" customWidth="1"/>
    <col min="71" max="71" width="3.5703125" customWidth="1"/>
    <col min="72" max="72" width="3.5703125" hidden="1" customWidth="1"/>
    <col min="73" max="73" width="3.5703125" customWidth="1"/>
    <col min="74" max="74" width="3.5703125" hidden="1" customWidth="1"/>
    <col min="75" max="75" width="3.5703125" customWidth="1"/>
    <col min="76" max="76" width="3.5703125" hidden="1" customWidth="1"/>
    <col min="77" max="77" width="3.5703125" customWidth="1"/>
    <col min="78" max="78" width="3.5703125" hidden="1" customWidth="1"/>
    <col min="79" max="79" width="3.5703125" customWidth="1"/>
    <col min="80" max="80" width="3.5703125" hidden="1" customWidth="1"/>
    <col min="81" max="81" width="3.5703125" customWidth="1"/>
    <col min="82" max="82" width="3.5703125" hidden="1" customWidth="1"/>
    <col min="83" max="83" width="3.5703125" customWidth="1"/>
    <col min="84" max="84" width="3.5703125" hidden="1" customWidth="1"/>
    <col min="85" max="85" width="3.5703125" customWidth="1"/>
    <col min="86" max="86" width="3.5703125" hidden="1" customWidth="1"/>
    <col min="87" max="91" width="4.5703125" customWidth="1"/>
    <col min="92" max="93" width="6.85546875" customWidth="1"/>
    <col min="94" max="94" width="6.7109375" customWidth="1"/>
    <col min="95" max="95" width="6" customWidth="1"/>
    <col min="96" max="96" width="11.7109375" customWidth="1"/>
  </cols>
  <sheetData>
    <row r="1" spans="1:96" ht="25.5" x14ac:dyDescent="0.3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30"/>
    </row>
    <row r="3" spans="1:96" x14ac:dyDescent="0.25">
      <c r="A3" s="6" t="s">
        <v>1</v>
      </c>
      <c r="C3" s="4" t="s">
        <v>11</v>
      </c>
    </row>
    <row r="4" spans="1:96" x14ac:dyDescent="0.25">
      <c r="A4" s="6" t="s">
        <v>2</v>
      </c>
      <c r="C4" s="4" t="s">
        <v>12</v>
      </c>
    </row>
    <row r="5" spans="1:96" ht="16.5" thickBot="1" x14ac:dyDescent="0.3"/>
    <row r="6" spans="1:96" ht="30" customHeight="1" x14ac:dyDescent="0.25">
      <c r="A6" s="39" t="s">
        <v>3</v>
      </c>
      <c r="B6" s="40"/>
      <c r="C6" s="41" t="s">
        <v>5</v>
      </c>
      <c r="D6" s="42"/>
      <c r="E6" s="42"/>
      <c r="F6" s="43"/>
      <c r="G6" s="228" t="s">
        <v>6</v>
      </c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54" t="s">
        <v>7</v>
      </c>
      <c r="CO6" s="255"/>
      <c r="CP6" s="256"/>
      <c r="CQ6" s="40" t="s">
        <v>8</v>
      </c>
      <c r="CR6" s="44" t="s">
        <v>20</v>
      </c>
    </row>
    <row r="7" spans="1:96" ht="16.5" customHeight="1" x14ac:dyDescent="0.3">
      <c r="A7" s="230" t="str">
        <f>'DATA GURU'!C3</f>
        <v>ANALISIS BUTIR SOAL USBN BAHASA INDONESIA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</row>
    <row r="8" spans="1:96" ht="16.5" customHeight="1" x14ac:dyDescent="0.25"/>
    <row r="9" spans="1:96" ht="16.5" customHeight="1" x14ac:dyDescent="0.25">
      <c r="A9" s="5" t="s">
        <v>1</v>
      </c>
      <c r="G9" t="s">
        <v>130</v>
      </c>
      <c r="I9" t="str">
        <f>'DATA GURU'!C15</f>
        <v>Bahasa Indonesia</v>
      </c>
    </row>
    <row r="10" spans="1:96" ht="16.5" customHeight="1" x14ac:dyDescent="0.25">
      <c r="A10" s="5" t="s">
        <v>135</v>
      </c>
      <c r="G10" t="s">
        <v>130</v>
      </c>
      <c r="I10" t="str">
        <f>'DATA GURU'!C17</f>
        <v>XII IPA / Genab</v>
      </c>
    </row>
    <row r="11" spans="1:96" ht="16.5" customHeight="1" thickBot="1" x14ac:dyDescent="0.3">
      <c r="A11" s="5"/>
    </row>
    <row r="12" spans="1:96" ht="16.5" customHeight="1" x14ac:dyDescent="0.25">
      <c r="A12" s="231" t="s">
        <v>3</v>
      </c>
      <c r="B12" s="234" t="s">
        <v>4</v>
      </c>
      <c r="C12" s="237" t="s">
        <v>5</v>
      </c>
      <c r="D12" s="238"/>
      <c r="E12" s="238"/>
      <c r="F12" s="239"/>
      <c r="G12" s="237" t="s">
        <v>6</v>
      </c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48" t="s">
        <v>7</v>
      </c>
      <c r="CO12" s="249"/>
      <c r="CP12" s="250"/>
      <c r="CQ12" s="234" t="s">
        <v>8</v>
      </c>
      <c r="CR12" s="260" t="s">
        <v>20</v>
      </c>
    </row>
    <row r="13" spans="1:96" ht="16.5" customHeight="1" x14ac:dyDescent="0.25">
      <c r="A13" s="232"/>
      <c r="B13" s="235"/>
      <c r="C13" s="240"/>
      <c r="D13" s="241"/>
      <c r="E13" s="241"/>
      <c r="F13" s="242"/>
      <c r="G13" s="246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51"/>
      <c r="CO13" s="252"/>
      <c r="CP13" s="253"/>
      <c r="CQ13" s="235"/>
      <c r="CR13" s="261"/>
    </row>
    <row r="14" spans="1:96" ht="16.5" customHeight="1" x14ac:dyDescent="0.25">
      <c r="A14" s="232"/>
      <c r="B14" s="235"/>
      <c r="C14" s="240"/>
      <c r="D14" s="241"/>
      <c r="E14" s="241"/>
      <c r="F14" s="242"/>
      <c r="G14" s="184">
        <v>1</v>
      </c>
      <c r="H14" s="184">
        <f>G14</f>
        <v>1</v>
      </c>
      <c r="I14" s="184">
        <v>2</v>
      </c>
      <c r="J14" s="184">
        <f>I14</f>
        <v>2</v>
      </c>
      <c r="K14" s="184">
        <v>3</v>
      </c>
      <c r="L14" s="184">
        <f>K14</f>
        <v>3</v>
      </c>
      <c r="M14" s="184">
        <v>4</v>
      </c>
      <c r="N14" s="184">
        <f>M14</f>
        <v>4</v>
      </c>
      <c r="O14" s="184">
        <v>5</v>
      </c>
      <c r="P14" s="184">
        <f>O14</f>
        <v>5</v>
      </c>
      <c r="Q14" s="184">
        <v>6</v>
      </c>
      <c r="R14" s="184">
        <f>Q14</f>
        <v>6</v>
      </c>
      <c r="S14" s="184">
        <v>7</v>
      </c>
      <c r="T14" s="184">
        <f>S14</f>
        <v>7</v>
      </c>
      <c r="U14" s="184">
        <v>8</v>
      </c>
      <c r="V14" s="184">
        <f>U14</f>
        <v>8</v>
      </c>
      <c r="W14" s="184">
        <v>9</v>
      </c>
      <c r="X14" s="184">
        <f>W14</f>
        <v>9</v>
      </c>
      <c r="Y14" s="184">
        <v>10</v>
      </c>
      <c r="Z14" s="184">
        <f>Y14</f>
        <v>10</v>
      </c>
      <c r="AA14" s="184">
        <v>11</v>
      </c>
      <c r="AB14" s="184">
        <f>AA14</f>
        <v>11</v>
      </c>
      <c r="AC14" s="184">
        <v>12</v>
      </c>
      <c r="AD14" s="184">
        <f>AC14</f>
        <v>12</v>
      </c>
      <c r="AE14" s="184">
        <v>13</v>
      </c>
      <c r="AF14" s="184">
        <f>AE14</f>
        <v>13</v>
      </c>
      <c r="AG14" s="184">
        <v>14</v>
      </c>
      <c r="AH14" s="184">
        <f>AG14</f>
        <v>14</v>
      </c>
      <c r="AI14" s="184">
        <v>15</v>
      </c>
      <c r="AJ14" s="184">
        <f>AI14</f>
        <v>15</v>
      </c>
      <c r="AK14" s="184">
        <v>16</v>
      </c>
      <c r="AL14" s="184">
        <f>AK14</f>
        <v>16</v>
      </c>
      <c r="AM14" s="184">
        <v>17</v>
      </c>
      <c r="AN14" s="184">
        <f>AM14</f>
        <v>17</v>
      </c>
      <c r="AO14" s="184">
        <v>18</v>
      </c>
      <c r="AP14" s="184">
        <f>AO14</f>
        <v>18</v>
      </c>
      <c r="AQ14" s="184">
        <v>19</v>
      </c>
      <c r="AR14" s="184">
        <f>AQ14</f>
        <v>19</v>
      </c>
      <c r="AS14" s="184">
        <v>20</v>
      </c>
      <c r="AT14" s="184">
        <f>AS14</f>
        <v>20</v>
      </c>
      <c r="AU14" s="184">
        <v>21</v>
      </c>
      <c r="AV14" s="184">
        <f>AU14</f>
        <v>21</v>
      </c>
      <c r="AW14" s="184">
        <v>22</v>
      </c>
      <c r="AX14" s="184">
        <f>AW14</f>
        <v>22</v>
      </c>
      <c r="AY14" s="184">
        <v>23</v>
      </c>
      <c r="AZ14" s="184">
        <f>AY14</f>
        <v>23</v>
      </c>
      <c r="BA14" s="184">
        <v>24</v>
      </c>
      <c r="BB14" s="184">
        <f>BA14</f>
        <v>24</v>
      </c>
      <c r="BC14" s="184">
        <v>25</v>
      </c>
      <c r="BD14" s="184">
        <f>BC14</f>
        <v>25</v>
      </c>
      <c r="BE14" s="184">
        <v>26</v>
      </c>
      <c r="BF14" s="184">
        <f>BE14</f>
        <v>26</v>
      </c>
      <c r="BG14" s="184">
        <v>27</v>
      </c>
      <c r="BH14" s="184">
        <f>BG14</f>
        <v>27</v>
      </c>
      <c r="BI14" s="184">
        <v>28</v>
      </c>
      <c r="BJ14" s="184">
        <f>BI14</f>
        <v>28</v>
      </c>
      <c r="BK14" s="184">
        <v>29</v>
      </c>
      <c r="BL14" s="184">
        <f>BK14</f>
        <v>29</v>
      </c>
      <c r="BM14" s="184">
        <v>30</v>
      </c>
      <c r="BN14" s="184">
        <f>BM14</f>
        <v>30</v>
      </c>
      <c r="BO14" s="184">
        <v>31</v>
      </c>
      <c r="BP14" s="184">
        <f>BO14</f>
        <v>31</v>
      </c>
      <c r="BQ14" s="184">
        <v>32</v>
      </c>
      <c r="BR14" s="184">
        <f>BQ14</f>
        <v>32</v>
      </c>
      <c r="BS14" s="184">
        <v>33</v>
      </c>
      <c r="BT14" s="184">
        <f>BS14</f>
        <v>33</v>
      </c>
      <c r="BU14" s="184">
        <v>34</v>
      </c>
      <c r="BV14" s="184">
        <f>BU14</f>
        <v>34</v>
      </c>
      <c r="BW14" s="184">
        <v>35</v>
      </c>
      <c r="BX14" s="184">
        <f>BW14</f>
        <v>35</v>
      </c>
      <c r="BY14" s="184">
        <v>36</v>
      </c>
      <c r="BZ14" s="184">
        <f>BY14</f>
        <v>36</v>
      </c>
      <c r="CA14" s="184">
        <v>37</v>
      </c>
      <c r="CB14" s="184">
        <f>CA14</f>
        <v>37</v>
      </c>
      <c r="CC14" s="184">
        <v>38</v>
      </c>
      <c r="CD14" s="184">
        <f>CC14</f>
        <v>38</v>
      </c>
      <c r="CE14" s="184">
        <v>39</v>
      </c>
      <c r="CF14" s="184">
        <f>CE14</f>
        <v>39</v>
      </c>
      <c r="CG14" s="184">
        <v>40</v>
      </c>
      <c r="CH14" s="184">
        <f>CG14</f>
        <v>40</v>
      </c>
      <c r="CI14" s="184">
        <v>41</v>
      </c>
      <c r="CJ14" s="184">
        <v>42</v>
      </c>
      <c r="CK14" s="184">
        <v>43</v>
      </c>
      <c r="CL14" s="184">
        <v>44</v>
      </c>
      <c r="CM14" s="184">
        <v>45</v>
      </c>
      <c r="CN14" s="257" t="s">
        <v>17</v>
      </c>
      <c r="CO14" s="257" t="s">
        <v>21</v>
      </c>
      <c r="CP14" s="257" t="s">
        <v>389</v>
      </c>
      <c r="CQ14" s="235"/>
      <c r="CR14" s="261"/>
    </row>
    <row r="15" spans="1:96" thickBot="1" x14ac:dyDescent="0.3">
      <c r="A15" s="233"/>
      <c r="B15" s="236"/>
      <c r="C15" s="243"/>
      <c r="D15" s="244"/>
      <c r="E15" s="244"/>
      <c r="F15" s="245"/>
      <c r="G15" s="185" t="s">
        <v>15</v>
      </c>
      <c r="H15" s="185" t="str">
        <f>G15</f>
        <v>C</v>
      </c>
      <c r="I15" s="185" t="s">
        <v>13</v>
      </c>
      <c r="J15" s="185" t="str">
        <f>I15</f>
        <v>E</v>
      </c>
      <c r="K15" s="185" t="s">
        <v>13</v>
      </c>
      <c r="L15" s="185" t="str">
        <f>K15</f>
        <v>E</v>
      </c>
      <c r="M15" s="185" t="s">
        <v>17</v>
      </c>
      <c r="N15" s="185" t="str">
        <f>M15</f>
        <v>B</v>
      </c>
      <c r="O15" s="185" t="s">
        <v>17</v>
      </c>
      <c r="P15" s="185" t="str">
        <f>O15</f>
        <v>B</v>
      </c>
      <c r="Q15" s="185" t="s">
        <v>17</v>
      </c>
      <c r="R15" s="185" t="str">
        <f>Q15</f>
        <v>B</v>
      </c>
      <c r="S15" s="185" t="s">
        <v>14</v>
      </c>
      <c r="T15" s="185" t="str">
        <f>S15</f>
        <v>D</v>
      </c>
      <c r="U15" s="185" t="s">
        <v>16</v>
      </c>
      <c r="V15" s="185" t="str">
        <f>U15</f>
        <v>A</v>
      </c>
      <c r="W15" s="185" t="s">
        <v>16</v>
      </c>
      <c r="X15" s="185" t="str">
        <f>W15</f>
        <v>A</v>
      </c>
      <c r="Y15" s="185" t="s">
        <v>15</v>
      </c>
      <c r="Z15" s="185" t="str">
        <f>Y15</f>
        <v>C</v>
      </c>
      <c r="AA15" s="185" t="s">
        <v>15</v>
      </c>
      <c r="AB15" s="185" t="str">
        <f>AA15</f>
        <v>C</v>
      </c>
      <c r="AC15" s="185" t="s">
        <v>17</v>
      </c>
      <c r="AD15" s="185" t="str">
        <f>AC15</f>
        <v>B</v>
      </c>
      <c r="AE15" s="185" t="s">
        <v>16</v>
      </c>
      <c r="AF15" s="185" t="str">
        <f>AE15</f>
        <v>A</v>
      </c>
      <c r="AG15" s="185" t="s">
        <v>16</v>
      </c>
      <c r="AH15" s="185" t="str">
        <f>AG15</f>
        <v>A</v>
      </c>
      <c r="AI15" s="185" t="s">
        <v>13</v>
      </c>
      <c r="AJ15" s="185" t="str">
        <f>AI15</f>
        <v>E</v>
      </c>
      <c r="AK15" s="185" t="s">
        <v>15</v>
      </c>
      <c r="AL15" s="185" t="str">
        <f>AK15</f>
        <v>C</v>
      </c>
      <c r="AM15" s="185" t="s">
        <v>16</v>
      </c>
      <c r="AN15" s="185" t="str">
        <f>AM15</f>
        <v>A</v>
      </c>
      <c r="AO15" s="185" t="s">
        <v>15</v>
      </c>
      <c r="AP15" s="185" t="str">
        <f>AO15</f>
        <v>C</v>
      </c>
      <c r="AQ15" s="185" t="s">
        <v>15</v>
      </c>
      <c r="AR15" s="185" t="str">
        <f>AQ15</f>
        <v>C</v>
      </c>
      <c r="AS15" s="185" t="s">
        <v>16</v>
      </c>
      <c r="AT15" s="185" t="str">
        <f>AS15</f>
        <v>A</v>
      </c>
      <c r="AU15" s="185" t="s">
        <v>17</v>
      </c>
      <c r="AV15" s="185" t="str">
        <f>AU15</f>
        <v>B</v>
      </c>
      <c r="AW15" s="185" t="s">
        <v>16</v>
      </c>
      <c r="AX15" s="185" t="str">
        <f>AW15</f>
        <v>A</v>
      </c>
      <c r="AY15" s="185" t="s">
        <v>13</v>
      </c>
      <c r="AZ15" s="185" t="str">
        <f>AY15</f>
        <v>E</v>
      </c>
      <c r="BA15" s="185" t="s">
        <v>15</v>
      </c>
      <c r="BB15" s="186" t="str">
        <f>BA15</f>
        <v>C</v>
      </c>
      <c r="BC15" s="187" t="s">
        <v>16</v>
      </c>
      <c r="BD15" s="187" t="str">
        <f>BC15</f>
        <v>A</v>
      </c>
      <c r="BE15" s="185" t="s">
        <v>13</v>
      </c>
      <c r="BF15" s="185" t="str">
        <f>BE15</f>
        <v>E</v>
      </c>
      <c r="BG15" s="185" t="s">
        <v>13</v>
      </c>
      <c r="BH15" s="185" t="str">
        <f>BG15</f>
        <v>E</v>
      </c>
      <c r="BI15" s="185" t="s">
        <v>17</v>
      </c>
      <c r="BJ15" s="185" t="str">
        <f>BI15</f>
        <v>B</v>
      </c>
      <c r="BK15" s="185" t="s">
        <v>17</v>
      </c>
      <c r="BL15" s="185" t="str">
        <f>BK15</f>
        <v>B</v>
      </c>
      <c r="BM15" s="185" t="s">
        <v>13</v>
      </c>
      <c r="BN15" s="185" t="str">
        <f>BM15</f>
        <v>E</v>
      </c>
      <c r="BO15" s="185" t="s">
        <v>13</v>
      </c>
      <c r="BP15" s="185" t="str">
        <f>BO15</f>
        <v>E</v>
      </c>
      <c r="BQ15" s="185" t="s">
        <v>14</v>
      </c>
      <c r="BR15" s="185" t="str">
        <f>BQ15</f>
        <v>D</v>
      </c>
      <c r="BS15" s="185" t="s">
        <v>13</v>
      </c>
      <c r="BT15" s="185" t="str">
        <f>BS15</f>
        <v>E</v>
      </c>
      <c r="BU15" s="185" t="s">
        <v>14</v>
      </c>
      <c r="BV15" s="185" t="str">
        <f>BU15</f>
        <v>D</v>
      </c>
      <c r="BW15" s="185" t="s">
        <v>16</v>
      </c>
      <c r="BX15" s="185" t="str">
        <f>BW15</f>
        <v>A</v>
      </c>
      <c r="BY15" s="185" t="s">
        <v>14</v>
      </c>
      <c r="BZ15" s="185" t="str">
        <f>BY15</f>
        <v>D</v>
      </c>
      <c r="CA15" s="185" t="s">
        <v>16</v>
      </c>
      <c r="CB15" s="185" t="str">
        <f>CA15</f>
        <v>A</v>
      </c>
      <c r="CC15" s="185" t="s">
        <v>16</v>
      </c>
      <c r="CD15" s="185" t="str">
        <f>CC15</f>
        <v>A</v>
      </c>
      <c r="CE15" s="185" t="s">
        <v>14</v>
      </c>
      <c r="CF15" s="185" t="str">
        <f>CE15</f>
        <v>D</v>
      </c>
      <c r="CG15" s="185" t="s">
        <v>15</v>
      </c>
      <c r="CH15" s="185" t="str">
        <f>CG15</f>
        <v>C</v>
      </c>
      <c r="CI15" s="185">
        <v>4</v>
      </c>
      <c r="CJ15" s="188">
        <v>5</v>
      </c>
      <c r="CK15" s="185">
        <v>7</v>
      </c>
      <c r="CL15" s="185">
        <v>7</v>
      </c>
      <c r="CM15" s="185">
        <v>7</v>
      </c>
      <c r="CN15" s="258"/>
      <c r="CO15" s="259"/>
      <c r="CP15" s="259"/>
      <c r="CQ15" s="235"/>
      <c r="CR15" s="262"/>
    </row>
    <row r="16" spans="1:96" s="14" customFormat="1" thickBot="1" x14ac:dyDescent="0.3">
      <c r="A16" s="13">
        <v>1</v>
      </c>
      <c r="B16" s="48" t="s">
        <v>23</v>
      </c>
      <c r="C16" s="134" t="s">
        <v>229</v>
      </c>
      <c r="D16" s="135" t="s">
        <v>230</v>
      </c>
      <c r="E16" s="136" t="s">
        <v>231</v>
      </c>
      <c r="F16" s="137">
        <v>7</v>
      </c>
      <c r="G16" s="18" t="s">
        <v>15</v>
      </c>
      <c r="H16" s="27">
        <f>IF(G16=$G$15,1,0)</f>
        <v>1</v>
      </c>
      <c r="I16" s="18" t="s">
        <v>13</v>
      </c>
      <c r="J16" s="36">
        <f>IF(I16=$I$15,1,0)</f>
        <v>1</v>
      </c>
      <c r="K16" s="18" t="s">
        <v>13</v>
      </c>
      <c r="L16" s="32">
        <f>IF(K16=$K$15,1,0)</f>
        <v>1</v>
      </c>
      <c r="M16" s="11" t="s">
        <v>13</v>
      </c>
      <c r="N16" s="36">
        <f>IF(M16=$M$15,1,0)</f>
        <v>0</v>
      </c>
      <c r="O16" s="18" t="s">
        <v>16</v>
      </c>
      <c r="P16" s="36">
        <f>IF(O16=$O$15,1,0)</f>
        <v>0</v>
      </c>
      <c r="Q16" s="36" t="s">
        <v>16</v>
      </c>
      <c r="R16" s="36">
        <f>IF(Q16=$Q$15,1,0)</f>
        <v>0</v>
      </c>
      <c r="S16" s="36" t="s">
        <v>14</v>
      </c>
      <c r="T16" s="36">
        <f>IF(S16=$S$15,1,0)</f>
        <v>1</v>
      </c>
      <c r="U16" s="36" t="s">
        <v>13</v>
      </c>
      <c r="V16" s="36">
        <f>IF(U16=$U$15,1,0)</f>
        <v>0</v>
      </c>
      <c r="W16" s="36" t="s">
        <v>17</v>
      </c>
      <c r="X16" s="36">
        <f>IF(W16=$W$15,1,0)</f>
        <v>0</v>
      </c>
      <c r="Y16" s="36" t="s">
        <v>13</v>
      </c>
      <c r="Z16" s="36">
        <f>IF(Y16=$Y$15,1,0)</f>
        <v>0</v>
      </c>
      <c r="AA16" s="36" t="s">
        <v>15</v>
      </c>
      <c r="AB16" s="36">
        <f>IF(AA16=$AA$15,1,0)</f>
        <v>1</v>
      </c>
      <c r="AC16" s="36" t="s">
        <v>17</v>
      </c>
      <c r="AD16" s="36">
        <f>IF(AC16=$AC$15,1,0)</f>
        <v>1</v>
      </c>
      <c r="AE16" s="36" t="s">
        <v>16</v>
      </c>
      <c r="AF16" s="36">
        <f>IF(AE16=$AE$15,1,0)</f>
        <v>1</v>
      </c>
      <c r="AG16" s="36" t="s">
        <v>14</v>
      </c>
      <c r="AH16" s="36">
        <f>IF(AG16=$AG$15,1,0)</f>
        <v>0</v>
      </c>
      <c r="AI16" s="36" t="s">
        <v>17</v>
      </c>
      <c r="AJ16" s="36">
        <f>IF(AI16=$AI$15,1,0)</f>
        <v>0</v>
      </c>
      <c r="AK16" s="36" t="s">
        <v>16</v>
      </c>
      <c r="AL16" s="36">
        <f>IF(AK16=$AK$15,1,0)</f>
        <v>0</v>
      </c>
      <c r="AM16" s="36" t="s">
        <v>13</v>
      </c>
      <c r="AN16" s="36">
        <f>IF(AM16=$AM$15,1,0)</f>
        <v>0</v>
      </c>
      <c r="AO16" s="36" t="s">
        <v>15</v>
      </c>
      <c r="AP16" s="36">
        <f>IF(AO16=$AO$15,1,0)</f>
        <v>1</v>
      </c>
      <c r="AQ16" s="36" t="s">
        <v>15</v>
      </c>
      <c r="AR16" s="36">
        <f>IF(AQ16=$AQ$15,1,0)</f>
        <v>1</v>
      </c>
      <c r="AS16" s="36" t="s">
        <v>17</v>
      </c>
      <c r="AT16" s="36">
        <f>IF(AS16=$AS$15,1,0)</f>
        <v>0</v>
      </c>
      <c r="AU16" s="36" t="s">
        <v>14</v>
      </c>
      <c r="AV16" s="36">
        <f>IF(AU16=$AU$15,1,0)</f>
        <v>0</v>
      </c>
      <c r="AW16" s="36" t="s">
        <v>13</v>
      </c>
      <c r="AX16" s="36">
        <f>IF(AW16=$AW$15,1,0)</f>
        <v>0</v>
      </c>
      <c r="AY16" s="36" t="s">
        <v>14</v>
      </c>
      <c r="AZ16" s="36">
        <f>IF(AY16=$AY$15,1,0)</f>
        <v>0</v>
      </c>
      <c r="BA16" s="36" t="s">
        <v>14</v>
      </c>
      <c r="BB16" s="36">
        <f>IF(BA16=$BA$15,1,0)</f>
        <v>0</v>
      </c>
      <c r="BC16" s="36" t="s">
        <v>13</v>
      </c>
      <c r="BD16" s="36">
        <f>IF(BC16=$BC$15,1,0)</f>
        <v>0</v>
      </c>
      <c r="BE16" s="36" t="s">
        <v>17</v>
      </c>
      <c r="BF16" s="36">
        <f>IF(BE16=$BE$15,1,0)</f>
        <v>0</v>
      </c>
      <c r="BG16" s="36" t="s">
        <v>13</v>
      </c>
      <c r="BH16" s="36">
        <f>IF(BG16=$BG$15,1,0)</f>
        <v>1</v>
      </c>
      <c r="BI16" s="36" t="s">
        <v>13</v>
      </c>
      <c r="BJ16" s="36">
        <f>IF(BI16=$BI$15,1,0)</f>
        <v>0</v>
      </c>
      <c r="BK16" s="36" t="s">
        <v>17</v>
      </c>
      <c r="BL16" s="36">
        <f>IF(BK16=$BK$15,1,0)</f>
        <v>1</v>
      </c>
      <c r="BM16" s="36" t="s">
        <v>13</v>
      </c>
      <c r="BN16" s="36">
        <f>IF(BM16=$BM$15,1,0)</f>
        <v>1</v>
      </c>
      <c r="BO16" s="36" t="s">
        <v>13</v>
      </c>
      <c r="BP16" s="36">
        <f>IF(BO16=$BO$15,1,0)</f>
        <v>1</v>
      </c>
      <c r="BQ16" s="36" t="s">
        <v>14</v>
      </c>
      <c r="BR16" s="36">
        <f>IF(BQ16=$BQ$15,1,0)</f>
        <v>1</v>
      </c>
      <c r="BS16" s="36" t="s">
        <v>16</v>
      </c>
      <c r="BT16" s="36">
        <f>IF(BS16=$BS$15,1,0)</f>
        <v>0</v>
      </c>
      <c r="BU16" s="36" t="s">
        <v>14</v>
      </c>
      <c r="BV16" s="36">
        <f>IF(BU16=$BU$15,1,0)</f>
        <v>1</v>
      </c>
      <c r="BW16" s="36" t="s">
        <v>16</v>
      </c>
      <c r="BX16" s="36">
        <f>IF(BW16=$BW$15,1,0)</f>
        <v>1</v>
      </c>
      <c r="BY16" s="36" t="s">
        <v>13</v>
      </c>
      <c r="BZ16" s="36">
        <f>IF(BY16=$BY$15,1,0)</f>
        <v>0</v>
      </c>
      <c r="CA16" s="36" t="s">
        <v>16</v>
      </c>
      <c r="CB16" s="36">
        <f>IF(CA16=$CA$15,1,0)</f>
        <v>1</v>
      </c>
      <c r="CC16" s="36" t="s">
        <v>16</v>
      </c>
      <c r="CD16" s="36">
        <f>IF(CC16=$CC$15,1,0)</f>
        <v>1</v>
      </c>
      <c r="CE16" s="36" t="s">
        <v>14</v>
      </c>
      <c r="CF16" s="36">
        <f>IF(CE16=$CE$15,1,0)</f>
        <v>1</v>
      </c>
      <c r="CG16" s="36" t="s">
        <v>13</v>
      </c>
      <c r="CH16" s="36">
        <f>IF(CG16=$CG$15,1,0)</f>
        <v>0</v>
      </c>
      <c r="CI16" s="36">
        <v>2</v>
      </c>
      <c r="CJ16" s="35">
        <v>2</v>
      </c>
      <c r="CK16" s="36">
        <v>0</v>
      </c>
      <c r="CL16" s="36">
        <v>6</v>
      </c>
      <c r="CM16" s="36">
        <v>2</v>
      </c>
      <c r="CN16" s="34">
        <f t="shared" ref="CN16:CN47" si="0">H16+J16+L16+N16+P16+R16+T16+V16+X16+Z16+AB16+AD16+AF16+AH16+AJ16+AL16+AN16+AP16+AR16+AT16+AV16+AX16+AZ16+BB16+BD16+BF16+BH16+BJ16+BL16+BN16+BP16+BR16+BT16+BV16+BX16+BZ16+CB16+CD16+CF16+CH16</f>
        <v>19</v>
      </c>
      <c r="CO16" s="37">
        <f>40-CN16</f>
        <v>21</v>
      </c>
      <c r="CP16" s="162">
        <f t="shared" ref="CP16:CP47" si="1">SUM(CI16:CM16)</f>
        <v>12</v>
      </c>
      <c r="CQ16" s="163">
        <f>CN16*1.75+CP16</f>
        <v>45.25</v>
      </c>
      <c r="CR16" s="10" t="str">
        <f>IF(CQ16&gt;=59,"BAIK SEKALI",IF(CQ16&gt;=49,"BAIK ",IF(CQ16&gt;=39,"CUKUP",IF(CQ16&lt;=29,"KURANG"))))</f>
        <v>CUKUP</v>
      </c>
    </row>
    <row r="17" spans="1:96" s="14" customFormat="1" thickBot="1" x14ac:dyDescent="0.3">
      <c r="A17" s="15">
        <v>2</v>
      </c>
      <c r="B17" s="48" t="s">
        <v>24</v>
      </c>
      <c r="C17" s="134" t="s">
        <v>229</v>
      </c>
      <c r="D17" s="135" t="s">
        <v>230</v>
      </c>
      <c r="E17" s="138" t="s">
        <v>232</v>
      </c>
      <c r="F17" s="139">
        <v>6</v>
      </c>
      <c r="G17" s="35" t="s">
        <v>15</v>
      </c>
      <c r="H17" s="36">
        <f t="shared" ref="H17:H80" si="2">IF(G17=$G$15,1,0)</f>
        <v>1</v>
      </c>
      <c r="I17" s="35" t="s">
        <v>13</v>
      </c>
      <c r="J17" s="36">
        <f t="shared" ref="J17:J80" si="3">IF(I17=$I$15,1,0)</f>
        <v>1</v>
      </c>
      <c r="K17" s="35" t="s">
        <v>13</v>
      </c>
      <c r="L17" s="36">
        <f t="shared" ref="L17:L80" si="4">IF(K17=$K$15,1,0)</f>
        <v>1</v>
      </c>
      <c r="M17" s="35" t="s">
        <v>16</v>
      </c>
      <c r="N17" s="36">
        <f t="shared" ref="N17:N80" si="5">IF(M17=$M$15,1,0)</f>
        <v>0</v>
      </c>
      <c r="O17" s="35" t="s">
        <v>13</v>
      </c>
      <c r="P17" s="36">
        <f t="shared" ref="P17:P80" si="6">IF(O17=$O$15,1,0)</f>
        <v>0</v>
      </c>
      <c r="Q17" s="35" t="s">
        <v>17</v>
      </c>
      <c r="R17" s="36">
        <f t="shared" ref="R17:R80" si="7">IF(Q17=$Q$15,1,0)</f>
        <v>1</v>
      </c>
      <c r="S17" s="35" t="s">
        <v>14</v>
      </c>
      <c r="T17" s="36">
        <f t="shared" ref="T17:T80" si="8">IF(S17=$S$15,1,0)</f>
        <v>1</v>
      </c>
      <c r="U17" s="35" t="s">
        <v>15</v>
      </c>
      <c r="V17" s="36">
        <f t="shared" ref="V17:V80" si="9">IF(U17=$U$15,1,0)</f>
        <v>0</v>
      </c>
      <c r="W17" s="35" t="s">
        <v>16</v>
      </c>
      <c r="X17" s="36">
        <f t="shared" ref="X17:X80" si="10">IF(W17=$W$15,1,0)</f>
        <v>1</v>
      </c>
      <c r="Y17" s="35" t="s">
        <v>15</v>
      </c>
      <c r="Z17" s="36">
        <f t="shared" ref="Z17:Z80" si="11">IF(Y17=$Y$15,1,0)</f>
        <v>1</v>
      </c>
      <c r="AA17" s="35" t="s">
        <v>15</v>
      </c>
      <c r="AB17" s="36">
        <f t="shared" ref="AB17:AB80" si="12">IF(AA17=$AA$15,1,0)</f>
        <v>1</v>
      </c>
      <c r="AC17" s="35" t="s">
        <v>13</v>
      </c>
      <c r="AD17" s="36">
        <f t="shared" ref="AD17:AD80" si="13">IF(AC17=$AC$15,1,0)</f>
        <v>0</v>
      </c>
      <c r="AE17" s="35" t="s">
        <v>16</v>
      </c>
      <c r="AF17" s="36">
        <f t="shared" ref="AF17:AF80" si="14">IF(AE17=$AE$15,1,0)</f>
        <v>1</v>
      </c>
      <c r="AG17" s="35" t="s">
        <v>16</v>
      </c>
      <c r="AH17" s="36">
        <f t="shared" ref="AH17:AH80" si="15">IF(AG17=$AG$15,1,0)</f>
        <v>1</v>
      </c>
      <c r="AI17" s="35" t="s">
        <v>15</v>
      </c>
      <c r="AJ17" s="36">
        <f t="shared" ref="AJ17:AJ80" si="16">IF(AI17=$AI$15,1,0)</f>
        <v>0</v>
      </c>
      <c r="AK17" s="35" t="s">
        <v>15</v>
      </c>
      <c r="AL17" s="36">
        <f t="shared" ref="AL17:AL80" si="17">IF(AK17=$AK$15,1,0)</f>
        <v>1</v>
      </c>
      <c r="AM17" s="35" t="s">
        <v>13</v>
      </c>
      <c r="AN17" s="36">
        <f t="shared" ref="AN17:AN80" si="18">IF(AM17=$AM$15,1,0)</f>
        <v>0</v>
      </c>
      <c r="AO17" s="35" t="s">
        <v>15</v>
      </c>
      <c r="AP17" s="36">
        <f t="shared" ref="AP17:AP80" si="19">IF(AO17=$AO$15,1,0)</f>
        <v>1</v>
      </c>
      <c r="AQ17" s="35" t="s">
        <v>13</v>
      </c>
      <c r="AR17" s="36">
        <f t="shared" ref="AR17:AR80" si="20">IF(AQ17=$AQ$15,1,0)</f>
        <v>0</v>
      </c>
      <c r="AS17" s="35" t="s">
        <v>15</v>
      </c>
      <c r="AT17" s="36">
        <f t="shared" ref="AT17:AT80" si="21">IF(AS17=$AS$15,1,0)</f>
        <v>0</v>
      </c>
      <c r="AU17" s="35" t="s">
        <v>17</v>
      </c>
      <c r="AV17" s="36">
        <f t="shared" ref="AV17:AV80" si="22">IF(AU17=$AU$15,1,0)</f>
        <v>1</v>
      </c>
      <c r="AW17" s="35" t="s">
        <v>14</v>
      </c>
      <c r="AX17" s="36">
        <f t="shared" ref="AX17:AX80" si="23">IF(AW17=$AW$15,1,0)</f>
        <v>0</v>
      </c>
      <c r="AY17" s="35" t="s">
        <v>17</v>
      </c>
      <c r="AZ17" s="36">
        <f t="shared" ref="AZ17:AZ80" si="24">IF(AY17=$AY$15,1,0)</f>
        <v>0</v>
      </c>
      <c r="BA17" s="35" t="s">
        <v>13</v>
      </c>
      <c r="BB17" s="36">
        <f t="shared" ref="BB17:BB80" si="25">IF(BA17=$BA$15,1,0)</f>
        <v>0</v>
      </c>
      <c r="BC17" s="35" t="s">
        <v>16</v>
      </c>
      <c r="BD17" s="36">
        <f t="shared" ref="BD17:BD80" si="26">IF(BC17=$BC$15,1,0)</f>
        <v>1</v>
      </c>
      <c r="BE17" s="35" t="s">
        <v>14</v>
      </c>
      <c r="BF17" s="36">
        <f t="shared" ref="BF17:BF80" si="27">IF(BE17=$BE$15,1,0)</f>
        <v>0</v>
      </c>
      <c r="BG17" s="35" t="s">
        <v>13</v>
      </c>
      <c r="BH17" s="36">
        <f t="shared" ref="BH17:BH80" si="28">IF(BG17=$BG$15,1,0)</f>
        <v>1</v>
      </c>
      <c r="BI17" s="35" t="s">
        <v>17</v>
      </c>
      <c r="BJ17" s="36">
        <f t="shared" ref="BJ17:BJ80" si="29">IF(BI17=$BI$15,1,0)</f>
        <v>1</v>
      </c>
      <c r="BK17" s="35" t="s">
        <v>13</v>
      </c>
      <c r="BL17" s="36">
        <f t="shared" ref="BL17:BL80" si="30">IF(BK17=$BK$15,1,0)</f>
        <v>0</v>
      </c>
      <c r="BM17" s="35" t="s">
        <v>13</v>
      </c>
      <c r="BN17" s="36">
        <f t="shared" ref="BN17:BN80" si="31">IF(BM17=$BM$15,1,0)</f>
        <v>1</v>
      </c>
      <c r="BO17" s="35" t="s">
        <v>13</v>
      </c>
      <c r="BP17" s="36">
        <f t="shared" ref="BP17:BP80" si="32">IF(BO17=$BO$15,1,0)</f>
        <v>1</v>
      </c>
      <c r="BQ17" s="35" t="s">
        <v>14</v>
      </c>
      <c r="BR17" s="36">
        <f t="shared" ref="BR17:BR80" si="33">IF(BQ17=$BQ$15,1,0)</f>
        <v>1</v>
      </c>
      <c r="BS17" s="35" t="s">
        <v>15</v>
      </c>
      <c r="BT17" s="36">
        <f t="shared" ref="BT17:BT80" si="34">IF(BS17=$BS$15,1,0)</f>
        <v>0</v>
      </c>
      <c r="BU17" s="35" t="s">
        <v>14</v>
      </c>
      <c r="BV17" s="36">
        <f t="shared" ref="BV17:BV80" si="35">IF(BU17=$BU$15,1,0)</f>
        <v>1</v>
      </c>
      <c r="BW17" s="35" t="s">
        <v>16</v>
      </c>
      <c r="BX17" s="36">
        <f t="shared" ref="BX17:BX80" si="36">IF(BW17=$BW$15,1,0)</f>
        <v>1</v>
      </c>
      <c r="BY17" s="35" t="s">
        <v>14</v>
      </c>
      <c r="BZ17" s="36">
        <f t="shared" ref="BZ17:BZ80" si="37">IF(BY17=$BY$15,1,0)</f>
        <v>1</v>
      </c>
      <c r="CA17" s="35" t="s">
        <v>16</v>
      </c>
      <c r="CB17" s="36">
        <f t="shared" ref="CB17:CB80" si="38">IF(CA17=$CA$15,1,0)</f>
        <v>1</v>
      </c>
      <c r="CC17" s="35" t="s">
        <v>16</v>
      </c>
      <c r="CD17" s="36">
        <f t="shared" ref="CD17:CD80" si="39">IF(CC17=$CC$15,1,0)</f>
        <v>1</v>
      </c>
      <c r="CE17" s="35" t="s">
        <v>14</v>
      </c>
      <c r="CF17" s="36">
        <f t="shared" ref="CF17:CF80" si="40">IF(CE17=$CE$15,1,0)</f>
        <v>1</v>
      </c>
      <c r="CG17" s="35" t="s">
        <v>13</v>
      </c>
      <c r="CH17" s="36">
        <f t="shared" ref="CH17:CH80" si="41">IF(CG17=$CG$15,1,0)</f>
        <v>0</v>
      </c>
      <c r="CI17" s="35">
        <v>2</v>
      </c>
      <c r="CJ17" s="35">
        <v>2</v>
      </c>
      <c r="CK17" s="35">
        <v>6</v>
      </c>
      <c r="CL17" s="35">
        <v>7</v>
      </c>
      <c r="CM17" s="35">
        <v>6</v>
      </c>
      <c r="CN17" s="34">
        <f t="shared" si="0"/>
        <v>25</v>
      </c>
      <c r="CO17" s="37">
        <f t="shared" ref="CO17:CO80" si="42">40-CN17</f>
        <v>15</v>
      </c>
      <c r="CP17" s="162">
        <f t="shared" si="1"/>
        <v>23</v>
      </c>
      <c r="CQ17" s="163">
        <f t="shared" ref="CQ17:CQ80" si="43">CN17*1.75+CP17</f>
        <v>66.75</v>
      </c>
      <c r="CR17" s="10" t="str">
        <f t="shared" ref="CR17:CR80" si="44">IF(CQ17&gt;=59,"BAIK SEKALI",IF(CQ17&gt;=49,"BAIK ",IF(CQ17&gt;=39,"CUKUP",IF(CQ17&lt;=29,"KURANG"))))</f>
        <v>BAIK SEKALI</v>
      </c>
    </row>
    <row r="18" spans="1:96" s="14" customFormat="1" thickBot="1" x14ac:dyDescent="0.3">
      <c r="A18" s="15">
        <v>3</v>
      </c>
      <c r="B18" s="48" t="s">
        <v>25</v>
      </c>
      <c r="C18" s="140" t="s">
        <v>229</v>
      </c>
      <c r="D18" s="141" t="s">
        <v>230</v>
      </c>
      <c r="E18" s="141" t="s">
        <v>233</v>
      </c>
      <c r="F18" s="142">
        <v>5</v>
      </c>
      <c r="G18" s="17" t="s">
        <v>16</v>
      </c>
      <c r="H18" s="36">
        <f t="shared" si="2"/>
        <v>0</v>
      </c>
      <c r="I18" s="17" t="s">
        <v>13</v>
      </c>
      <c r="J18" s="36">
        <f t="shared" si="3"/>
        <v>1</v>
      </c>
      <c r="K18" s="16" t="s">
        <v>13</v>
      </c>
      <c r="L18" s="36">
        <f t="shared" si="4"/>
        <v>1</v>
      </c>
      <c r="M18" s="16" t="s">
        <v>17</v>
      </c>
      <c r="N18" s="36">
        <f t="shared" si="5"/>
        <v>1</v>
      </c>
      <c r="O18" s="17" t="s">
        <v>14</v>
      </c>
      <c r="P18" s="36">
        <f t="shared" si="6"/>
        <v>0</v>
      </c>
      <c r="Q18" s="16" t="s">
        <v>17</v>
      </c>
      <c r="R18" s="36">
        <f t="shared" si="7"/>
        <v>1</v>
      </c>
      <c r="S18" s="16" t="s">
        <v>17</v>
      </c>
      <c r="T18" s="36">
        <f t="shared" si="8"/>
        <v>0</v>
      </c>
      <c r="U18" s="16" t="s">
        <v>15</v>
      </c>
      <c r="V18" s="36">
        <f t="shared" si="9"/>
        <v>0</v>
      </c>
      <c r="W18" s="16" t="s">
        <v>15</v>
      </c>
      <c r="X18" s="36">
        <f t="shared" si="10"/>
        <v>0</v>
      </c>
      <c r="Y18" s="16" t="s">
        <v>16</v>
      </c>
      <c r="Z18" s="36">
        <f t="shared" si="11"/>
        <v>0</v>
      </c>
      <c r="AA18" s="16" t="s">
        <v>15</v>
      </c>
      <c r="AB18" s="36">
        <f t="shared" si="12"/>
        <v>1</v>
      </c>
      <c r="AC18" s="16" t="s">
        <v>17</v>
      </c>
      <c r="AD18" s="36">
        <f t="shared" si="13"/>
        <v>1</v>
      </c>
      <c r="AE18" s="16" t="s">
        <v>17</v>
      </c>
      <c r="AF18" s="36">
        <f t="shared" si="14"/>
        <v>0</v>
      </c>
      <c r="AG18" s="16" t="s">
        <v>16</v>
      </c>
      <c r="AH18" s="36">
        <f t="shared" si="15"/>
        <v>1</v>
      </c>
      <c r="AI18" s="16" t="s">
        <v>16</v>
      </c>
      <c r="AJ18" s="36">
        <f t="shared" si="16"/>
        <v>0</v>
      </c>
      <c r="AK18" s="16" t="s">
        <v>15</v>
      </c>
      <c r="AL18" s="36">
        <f t="shared" si="17"/>
        <v>1</v>
      </c>
      <c r="AM18" s="16" t="s">
        <v>13</v>
      </c>
      <c r="AN18" s="36">
        <f t="shared" si="18"/>
        <v>0</v>
      </c>
      <c r="AO18" s="16" t="s">
        <v>14</v>
      </c>
      <c r="AP18" s="36">
        <f t="shared" si="19"/>
        <v>0</v>
      </c>
      <c r="AQ18" s="16" t="s">
        <v>15</v>
      </c>
      <c r="AR18" s="36">
        <f t="shared" si="20"/>
        <v>1</v>
      </c>
      <c r="AS18" s="16" t="s">
        <v>15</v>
      </c>
      <c r="AT18" s="36">
        <f t="shared" si="21"/>
        <v>0</v>
      </c>
      <c r="AU18" s="16" t="s">
        <v>17</v>
      </c>
      <c r="AV18" s="36">
        <f t="shared" si="22"/>
        <v>1</v>
      </c>
      <c r="AW18" s="16" t="s">
        <v>16</v>
      </c>
      <c r="AX18" s="36">
        <f t="shared" si="23"/>
        <v>1</v>
      </c>
      <c r="AY18" s="17" t="s">
        <v>14</v>
      </c>
      <c r="AZ18" s="36">
        <f t="shared" si="24"/>
        <v>0</v>
      </c>
      <c r="BA18" s="16" t="s">
        <v>14</v>
      </c>
      <c r="BB18" s="36">
        <f t="shared" si="25"/>
        <v>0</v>
      </c>
      <c r="BC18" s="16" t="s">
        <v>16</v>
      </c>
      <c r="BD18" s="36">
        <f t="shared" si="26"/>
        <v>1</v>
      </c>
      <c r="BE18" s="17" t="s">
        <v>15</v>
      </c>
      <c r="BF18" s="36">
        <f t="shared" si="27"/>
        <v>0</v>
      </c>
      <c r="BG18" s="16" t="s">
        <v>13</v>
      </c>
      <c r="BH18" s="36">
        <f t="shared" si="28"/>
        <v>1</v>
      </c>
      <c r="BI18" s="16" t="s">
        <v>17</v>
      </c>
      <c r="BJ18" s="36">
        <f t="shared" si="29"/>
        <v>1</v>
      </c>
      <c r="BK18" s="16" t="s">
        <v>17</v>
      </c>
      <c r="BL18" s="36">
        <f t="shared" si="30"/>
        <v>1</v>
      </c>
      <c r="BM18" s="16" t="s">
        <v>13</v>
      </c>
      <c r="BN18" s="36">
        <f t="shared" si="31"/>
        <v>1</v>
      </c>
      <c r="BO18" s="16" t="s">
        <v>13</v>
      </c>
      <c r="BP18" s="36">
        <f t="shared" si="32"/>
        <v>1</v>
      </c>
      <c r="BQ18" s="16" t="s">
        <v>14</v>
      </c>
      <c r="BR18" s="36">
        <f t="shared" si="33"/>
        <v>1</v>
      </c>
      <c r="BS18" s="16" t="s">
        <v>13</v>
      </c>
      <c r="BT18" s="36">
        <f t="shared" si="34"/>
        <v>1</v>
      </c>
      <c r="BU18" s="16" t="s">
        <v>14</v>
      </c>
      <c r="BV18" s="36">
        <f t="shared" si="35"/>
        <v>1</v>
      </c>
      <c r="BW18" s="16" t="s">
        <v>16</v>
      </c>
      <c r="BX18" s="36">
        <f t="shared" si="36"/>
        <v>1</v>
      </c>
      <c r="BY18" s="16" t="s">
        <v>17</v>
      </c>
      <c r="BZ18" s="36">
        <f t="shared" si="37"/>
        <v>0</v>
      </c>
      <c r="CA18" s="16" t="s">
        <v>16</v>
      </c>
      <c r="CB18" s="36">
        <f t="shared" si="38"/>
        <v>1</v>
      </c>
      <c r="CC18" s="16" t="s">
        <v>14</v>
      </c>
      <c r="CD18" s="36">
        <f t="shared" si="39"/>
        <v>0</v>
      </c>
      <c r="CE18" s="16" t="s">
        <v>16</v>
      </c>
      <c r="CF18" s="36">
        <f t="shared" si="40"/>
        <v>0</v>
      </c>
      <c r="CG18" s="16" t="s">
        <v>15</v>
      </c>
      <c r="CH18" s="36">
        <f t="shared" si="41"/>
        <v>1</v>
      </c>
      <c r="CI18" s="16">
        <v>2</v>
      </c>
      <c r="CJ18" s="35">
        <v>1</v>
      </c>
      <c r="CK18" s="16">
        <v>3</v>
      </c>
      <c r="CL18" s="35">
        <v>6</v>
      </c>
      <c r="CM18" s="16">
        <v>4</v>
      </c>
      <c r="CN18" s="34">
        <f t="shared" si="0"/>
        <v>23</v>
      </c>
      <c r="CO18" s="37">
        <f t="shared" si="42"/>
        <v>17</v>
      </c>
      <c r="CP18" s="162">
        <f t="shared" si="1"/>
        <v>16</v>
      </c>
      <c r="CQ18" s="163">
        <f t="shared" si="43"/>
        <v>56.25</v>
      </c>
      <c r="CR18" s="10" t="str">
        <f t="shared" si="44"/>
        <v xml:space="preserve">BAIK </v>
      </c>
    </row>
    <row r="19" spans="1:96" s="14" customFormat="1" thickBot="1" x14ac:dyDescent="0.3">
      <c r="A19" s="13">
        <v>4</v>
      </c>
      <c r="B19" s="48" t="s">
        <v>26</v>
      </c>
      <c r="C19" s="134" t="s">
        <v>229</v>
      </c>
      <c r="D19" s="135" t="s">
        <v>230</v>
      </c>
      <c r="E19" s="138" t="s">
        <v>234</v>
      </c>
      <c r="F19" s="139">
        <v>4</v>
      </c>
      <c r="G19" s="23" t="s">
        <v>15</v>
      </c>
      <c r="H19" s="36">
        <f t="shared" si="2"/>
        <v>1</v>
      </c>
      <c r="I19" s="17" t="s">
        <v>13</v>
      </c>
      <c r="J19" s="36">
        <f t="shared" si="3"/>
        <v>1</v>
      </c>
      <c r="K19" s="17" t="s">
        <v>15</v>
      </c>
      <c r="L19" s="36">
        <f t="shared" si="4"/>
        <v>0</v>
      </c>
      <c r="M19" s="17" t="s">
        <v>16</v>
      </c>
      <c r="N19" s="36">
        <f t="shared" si="5"/>
        <v>0</v>
      </c>
      <c r="O19" s="23" t="s">
        <v>16</v>
      </c>
      <c r="P19" s="36">
        <f t="shared" si="6"/>
        <v>0</v>
      </c>
      <c r="Q19" s="17" t="s">
        <v>16</v>
      </c>
      <c r="R19" s="36">
        <f t="shared" si="7"/>
        <v>0</v>
      </c>
      <c r="S19" s="17" t="s">
        <v>14</v>
      </c>
      <c r="T19" s="36">
        <f t="shared" si="8"/>
        <v>1</v>
      </c>
      <c r="U19" s="17" t="s">
        <v>15</v>
      </c>
      <c r="V19" s="36">
        <f t="shared" si="9"/>
        <v>0</v>
      </c>
      <c r="W19" s="17" t="s">
        <v>16</v>
      </c>
      <c r="X19" s="36">
        <f t="shared" si="10"/>
        <v>1</v>
      </c>
      <c r="Y19" s="17" t="s">
        <v>16</v>
      </c>
      <c r="Z19" s="36">
        <f t="shared" si="11"/>
        <v>0</v>
      </c>
      <c r="AA19" s="17" t="s">
        <v>15</v>
      </c>
      <c r="AB19" s="36">
        <f t="shared" si="12"/>
        <v>1</v>
      </c>
      <c r="AC19" s="17" t="s">
        <v>13</v>
      </c>
      <c r="AD19" s="36">
        <f t="shared" si="13"/>
        <v>0</v>
      </c>
      <c r="AE19" s="17" t="s">
        <v>16</v>
      </c>
      <c r="AF19" s="36">
        <f t="shared" si="14"/>
        <v>1</v>
      </c>
      <c r="AG19" s="17" t="s">
        <v>16</v>
      </c>
      <c r="AH19" s="36">
        <f t="shared" si="15"/>
        <v>1</v>
      </c>
      <c r="AI19" s="17" t="s">
        <v>13</v>
      </c>
      <c r="AJ19" s="36">
        <f t="shared" si="16"/>
        <v>1</v>
      </c>
      <c r="AK19" s="17" t="s">
        <v>14</v>
      </c>
      <c r="AL19" s="36">
        <f t="shared" si="17"/>
        <v>0</v>
      </c>
      <c r="AM19" s="17" t="s">
        <v>16</v>
      </c>
      <c r="AN19" s="36">
        <f t="shared" si="18"/>
        <v>1</v>
      </c>
      <c r="AO19" s="12" t="s">
        <v>13</v>
      </c>
      <c r="AP19" s="36">
        <f t="shared" si="19"/>
        <v>0</v>
      </c>
      <c r="AQ19" s="17" t="s">
        <v>15</v>
      </c>
      <c r="AR19" s="36">
        <f t="shared" si="20"/>
        <v>1</v>
      </c>
      <c r="AS19" s="17" t="s">
        <v>17</v>
      </c>
      <c r="AT19" s="36">
        <f t="shared" si="21"/>
        <v>0</v>
      </c>
      <c r="AU19" s="17" t="s">
        <v>17</v>
      </c>
      <c r="AV19" s="36">
        <f t="shared" si="22"/>
        <v>1</v>
      </c>
      <c r="AW19" s="17" t="s">
        <v>14</v>
      </c>
      <c r="AX19" s="36">
        <f t="shared" si="23"/>
        <v>0</v>
      </c>
      <c r="AY19" s="17" t="s">
        <v>17</v>
      </c>
      <c r="AZ19" s="36">
        <f t="shared" si="24"/>
        <v>0</v>
      </c>
      <c r="BA19" s="17" t="s">
        <v>13</v>
      </c>
      <c r="BB19" s="36">
        <f t="shared" si="25"/>
        <v>0</v>
      </c>
      <c r="BC19" s="17" t="s">
        <v>15</v>
      </c>
      <c r="BD19" s="36">
        <f t="shared" si="26"/>
        <v>0</v>
      </c>
      <c r="BE19" s="17" t="s">
        <v>13</v>
      </c>
      <c r="BF19" s="36">
        <f t="shared" si="27"/>
        <v>1</v>
      </c>
      <c r="BG19" s="17" t="s">
        <v>13</v>
      </c>
      <c r="BH19" s="36">
        <f t="shared" si="28"/>
        <v>1</v>
      </c>
      <c r="BI19" s="17" t="s">
        <v>13</v>
      </c>
      <c r="BJ19" s="36">
        <f t="shared" si="29"/>
        <v>0</v>
      </c>
      <c r="BK19" s="17" t="s">
        <v>16</v>
      </c>
      <c r="BL19" s="36">
        <f t="shared" si="30"/>
        <v>0</v>
      </c>
      <c r="BM19" s="17" t="s">
        <v>13</v>
      </c>
      <c r="BN19" s="36">
        <f t="shared" si="31"/>
        <v>1</v>
      </c>
      <c r="BO19" s="17" t="s">
        <v>13</v>
      </c>
      <c r="BP19" s="36">
        <f t="shared" si="32"/>
        <v>1</v>
      </c>
      <c r="BQ19" s="17" t="s">
        <v>14</v>
      </c>
      <c r="BR19" s="36">
        <f t="shared" si="33"/>
        <v>1</v>
      </c>
      <c r="BS19" s="17" t="s">
        <v>15</v>
      </c>
      <c r="BT19" s="36">
        <f t="shared" si="34"/>
        <v>0</v>
      </c>
      <c r="BU19" s="17" t="s">
        <v>13</v>
      </c>
      <c r="BV19" s="36">
        <f t="shared" si="35"/>
        <v>0</v>
      </c>
      <c r="BW19" s="17" t="s">
        <v>15</v>
      </c>
      <c r="BX19" s="36">
        <f t="shared" si="36"/>
        <v>0</v>
      </c>
      <c r="BY19" s="17" t="s">
        <v>17</v>
      </c>
      <c r="BZ19" s="36">
        <f t="shared" si="37"/>
        <v>0</v>
      </c>
      <c r="CA19" s="17" t="s">
        <v>16</v>
      </c>
      <c r="CB19" s="36">
        <f t="shared" si="38"/>
        <v>1</v>
      </c>
      <c r="CC19" s="17" t="s">
        <v>16</v>
      </c>
      <c r="CD19" s="36">
        <f t="shared" si="39"/>
        <v>1</v>
      </c>
      <c r="CE19" s="17" t="s">
        <v>14</v>
      </c>
      <c r="CF19" s="36">
        <f t="shared" si="40"/>
        <v>1</v>
      </c>
      <c r="CG19" s="17" t="s">
        <v>15</v>
      </c>
      <c r="CH19" s="36">
        <f t="shared" si="41"/>
        <v>1</v>
      </c>
      <c r="CI19" s="17">
        <v>2</v>
      </c>
      <c r="CJ19" s="35">
        <v>1</v>
      </c>
      <c r="CK19" s="17">
        <v>3</v>
      </c>
      <c r="CL19" s="35">
        <v>6</v>
      </c>
      <c r="CM19" s="17">
        <v>0</v>
      </c>
      <c r="CN19" s="34">
        <f t="shared" si="0"/>
        <v>20</v>
      </c>
      <c r="CO19" s="37">
        <f t="shared" si="42"/>
        <v>20</v>
      </c>
      <c r="CP19" s="162">
        <f t="shared" si="1"/>
        <v>12</v>
      </c>
      <c r="CQ19" s="163">
        <f t="shared" si="43"/>
        <v>47</v>
      </c>
      <c r="CR19" s="10" t="str">
        <f t="shared" si="44"/>
        <v>CUKUP</v>
      </c>
    </row>
    <row r="20" spans="1:96" s="14" customFormat="1" thickBot="1" x14ac:dyDescent="0.3">
      <c r="A20" s="13">
        <v>5</v>
      </c>
      <c r="B20" s="48" t="s">
        <v>27</v>
      </c>
      <c r="C20" s="134" t="s">
        <v>229</v>
      </c>
      <c r="D20" s="135" t="s">
        <v>230</v>
      </c>
      <c r="E20" s="138" t="s">
        <v>235</v>
      </c>
      <c r="F20" s="139">
        <v>3</v>
      </c>
      <c r="G20" s="23" t="s">
        <v>15</v>
      </c>
      <c r="H20" s="36">
        <f t="shared" si="2"/>
        <v>1</v>
      </c>
      <c r="I20" s="21" t="s">
        <v>13</v>
      </c>
      <c r="J20" s="36">
        <f t="shared" si="3"/>
        <v>1</v>
      </c>
      <c r="K20" s="21" t="s">
        <v>13</v>
      </c>
      <c r="L20" s="36">
        <f t="shared" si="4"/>
        <v>1</v>
      </c>
      <c r="M20" s="21" t="s">
        <v>17</v>
      </c>
      <c r="N20" s="36">
        <f t="shared" si="5"/>
        <v>1</v>
      </c>
      <c r="O20" s="23" t="s">
        <v>16</v>
      </c>
      <c r="P20" s="36">
        <f t="shared" si="6"/>
        <v>0</v>
      </c>
      <c r="Q20" s="21" t="s">
        <v>17</v>
      </c>
      <c r="R20" s="36">
        <f t="shared" si="7"/>
        <v>1</v>
      </c>
      <c r="S20" s="21" t="s">
        <v>14</v>
      </c>
      <c r="T20" s="36">
        <f t="shared" si="8"/>
        <v>1</v>
      </c>
      <c r="U20" s="21" t="s">
        <v>14</v>
      </c>
      <c r="V20" s="36">
        <f t="shared" si="9"/>
        <v>0</v>
      </c>
      <c r="W20" s="21" t="s">
        <v>15</v>
      </c>
      <c r="X20" s="36">
        <f t="shared" si="10"/>
        <v>0</v>
      </c>
      <c r="Y20" s="21" t="s">
        <v>15</v>
      </c>
      <c r="Z20" s="36">
        <f t="shared" si="11"/>
        <v>1</v>
      </c>
      <c r="AA20" s="12" t="s">
        <v>16</v>
      </c>
      <c r="AB20" s="36">
        <f t="shared" si="12"/>
        <v>0</v>
      </c>
      <c r="AC20" s="21" t="s">
        <v>18</v>
      </c>
      <c r="AD20" s="36">
        <f t="shared" si="13"/>
        <v>0</v>
      </c>
      <c r="AE20" s="21" t="s">
        <v>16</v>
      </c>
      <c r="AF20" s="36">
        <f t="shared" si="14"/>
        <v>1</v>
      </c>
      <c r="AG20" s="21" t="s">
        <v>16</v>
      </c>
      <c r="AH20" s="36">
        <f t="shared" si="15"/>
        <v>1</v>
      </c>
      <c r="AI20" s="21" t="s">
        <v>16</v>
      </c>
      <c r="AJ20" s="36">
        <f t="shared" si="16"/>
        <v>0</v>
      </c>
      <c r="AK20" s="21" t="s">
        <v>16</v>
      </c>
      <c r="AL20" s="36">
        <f t="shared" si="17"/>
        <v>0</v>
      </c>
      <c r="AM20" s="21" t="s">
        <v>13</v>
      </c>
      <c r="AN20" s="36">
        <f t="shared" si="18"/>
        <v>0</v>
      </c>
      <c r="AO20" s="21" t="s">
        <v>15</v>
      </c>
      <c r="AP20" s="36">
        <f t="shared" si="19"/>
        <v>1</v>
      </c>
      <c r="AQ20" s="21" t="s">
        <v>13</v>
      </c>
      <c r="AR20" s="36">
        <f t="shared" si="20"/>
        <v>0</v>
      </c>
      <c r="AS20" s="21" t="s">
        <v>17</v>
      </c>
      <c r="AT20" s="36">
        <f t="shared" si="21"/>
        <v>0</v>
      </c>
      <c r="AU20" s="21" t="s">
        <v>17</v>
      </c>
      <c r="AV20" s="36">
        <f t="shared" si="22"/>
        <v>1</v>
      </c>
      <c r="AW20" s="21" t="s">
        <v>15</v>
      </c>
      <c r="AX20" s="36">
        <f t="shared" si="23"/>
        <v>0</v>
      </c>
      <c r="AY20" s="21" t="s">
        <v>17</v>
      </c>
      <c r="AZ20" s="36">
        <f t="shared" si="24"/>
        <v>0</v>
      </c>
      <c r="BA20" s="21" t="s">
        <v>14</v>
      </c>
      <c r="BB20" s="36">
        <f t="shared" si="25"/>
        <v>0</v>
      </c>
      <c r="BC20" s="21" t="s">
        <v>16</v>
      </c>
      <c r="BD20" s="36">
        <f t="shared" si="26"/>
        <v>1</v>
      </c>
      <c r="BE20" s="21" t="s">
        <v>14</v>
      </c>
      <c r="BF20" s="36">
        <f t="shared" si="27"/>
        <v>0</v>
      </c>
      <c r="BG20" s="21" t="s">
        <v>13</v>
      </c>
      <c r="BH20" s="36">
        <f t="shared" si="28"/>
        <v>1</v>
      </c>
      <c r="BI20" s="21" t="s">
        <v>17</v>
      </c>
      <c r="BJ20" s="36">
        <f t="shared" si="29"/>
        <v>1</v>
      </c>
      <c r="BK20" s="21" t="s">
        <v>13</v>
      </c>
      <c r="BL20" s="36">
        <f t="shared" si="30"/>
        <v>0</v>
      </c>
      <c r="BM20" s="21" t="s">
        <v>13</v>
      </c>
      <c r="BN20" s="36">
        <f t="shared" si="31"/>
        <v>1</v>
      </c>
      <c r="BO20" s="21" t="s">
        <v>16</v>
      </c>
      <c r="BP20" s="36">
        <f t="shared" si="32"/>
        <v>0</v>
      </c>
      <c r="BQ20" s="21" t="s">
        <v>14</v>
      </c>
      <c r="BR20" s="36">
        <f t="shared" si="33"/>
        <v>1</v>
      </c>
      <c r="BS20" s="21" t="s">
        <v>13</v>
      </c>
      <c r="BT20" s="36">
        <f t="shared" si="34"/>
        <v>1</v>
      </c>
      <c r="BU20" s="21" t="s">
        <v>15</v>
      </c>
      <c r="BV20" s="36">
        <f t="shared" si="35"/>
        <v>0</v>
      </c>
      <c r="BW20" s="21" t="s">
        <v>17</v>
      </c>
      <c r="BX20" s="36">
        <f t="shared" si="36"/>
        <v>0</v>
      </c>
      <c r="BY20" s="21" t="s">
        <v>15</v>
      </c>
      <c r="BZ20" s="36">
        <f t="shared" si="37"/>
        <v>0</v>
      </c>
      <c r="CA20" s="21" t="s">
        <v>16</v>
      </c>
      <c r="CB20" s="36">
        <f t="shared" si="38"/>
        <v>1</v>
      </c>
      <c r="CC20" s="21" t="s">
        <v>16</v>
      </c>
      <c r="CD20" s="36">
        <f t="shared" si="39"/>
        <v>1</v>
      </c>
      <c r="CE20" s="21" t="s">
        <v>14</v>
      </c>
      <c r="CF20" s="36">
        <f t="shared" si="40"/>
        <v>1</v>
      </c>
      <c r="CG20" s="21" t="s">
        <v>15</v>
      </c>
      <c r="CH20" s="36">
        <f t="shared" si="41"/>
        <v>1</v>
      </c>
      <c r="CI20" s="21">
        <v>2</v>
      </c>
      <c r="CJ20" s="35">
        <v>1</v>
      </c>
      <c r="CK20" s="21">
        <v>3</v>
      </c>
      <c r="CL20" s="35">
        <v>6</v>
      </c>
      <c r="CM20" s="21">
        <v>2</v>
      </c>
      <c r="CN20" s="34">
        <f t="shared" si="0"/>
        <v>21</v>
      </c>
      <c r="CO20" s="37">
        <f t="shared" si="42"/>
        <v>19</v>
      </c>
      <c r="CP20" s="162">
        <f t="shared" si="1"/>
        <v>14</v>
      </c>
      <c r="CQ20" s="163">
        <f t="shared" si="43"/>
        <v>50.75</v>
      </c>
      <c r="CR20" s="10" t="str">
        <f t="shared" si="44"/>
        <v xml:space="preserve">BAIK </v>
      </c>
    </row>
    <row r="21" spans="1:96" s="14" customFormat="1" thickBot="1" x14ac:dyDescent="0.3">
      <c r="A21" s="15">
        <v>6</v>
      </c>
      <c r="B21" s="48" t="s">
        <v>28</v>
      </c>
      <c r="C21" s="140" t="s">
        <v>229</v>
      </c>
      <c r="D21" s="141" t="s">
        <v>230</v>
      </c>
      <c r="E21" s="143" t="s">
        <v>236</v>
      </c>
      <c r="F21" s="142">
        <v>2</v>
      </c>
      <c r="G21" s="23" t="s">
        <v>15</v>
      </c>
      <c r="H21" s="36">
        <f t="shared" si="2"/>
        <v>1</v>
      </c>
      <c r="I21" s="12" t="s">
        <v>16</v>
      </c>
      <c r="J21" s="36">
        <f t="shared" si="3"/>
        <v>0</v>
      </c>
      <c r="K21" s="16" t="s">
        <v>13</v>
      </c>
      <c r="L21" s="36">
        <f t="shared" si="4"/>
        <v>1</v>
      </c>
      <c r="M21" s="16" t="s">
        <v>17</v>
      </c>
      <c r="N21" s="36">
        <f t="shared" si="5"/>
        <v>1</v>
      </c>
      <c r="O21" s="23" t="s">
        <v>13</v>
      </c>
      <c r="P21" s="36">
        <f t="shared" si="6"/>
        <v>0</v>
      </c>
      <c r="Q21" s="16" t="s">
        <v>13</v>
      </c>
      <c r="R21" s="36">
        <f t="shared" si="7"/>
        <v>0</v>
      </c>
      <c r="S21" s="16" t="s">
        <v>14</v>
      </c>
      <c r="T21" s="36">
        <f t="shared" si="8"/>
        <v>1</v>
      </c>
      <c r="U21" s="16" t="s">
        <v>15</v>
      </c>
      <c r="V21" s="36">
        <f t="shared" si="9"/>
        <v>0</v>
      </c>
      <c r="W21" s="16" t="s">
        <v>17</v>
      </c>
      <c r="X21" s="36">
        <f t="shared" si="10"/>
        <v>0</v>
      </c>
      <c r="Y21" s="16" t="s">
        <v>16</v>
      </c>
      <c r="Z21" s="36">
        <f t="shared" si="11"/>
        <v>0</v>
      </c>
      <c r="AA21" s="16" t="s">
        <v>16</v>
      </c>
      <c r="AB21" s="36">
        <f t="shared" si="12"/>
        <v>0</v>
      </c>
      <c r="AC21" s="16" t="s">
        <v>17</v>
      </c>
      <c r="AD21" s="36">
        <f t="shared" si="13"/>
        <v>1</v>
      </c>
      <c r="AE21" s="16" t="s">
        <v>16</v>
      </c>
      <c r="AF21" s="36">
        <f t="shared" si="14"/>
        <v>1</v>
      </c>
      <c r="AG21" s="16" t="s">
        <v>16</v>
      </c>
      <c r="AH21" s="36">
        <f t="shared" si="15"/>
        <v>1</v>
      </c>
      <c r="AI21" s="16" t="s">
        <v>15</v>
      </c>
      <c r="AJ21" s="36">
        <f t="shared" si="16"/>
        <v>0</v>
      </c>
      <c r="AK21" s="16" t="s">
        <v>14</v>
      </c>
      <c r="AL21" s="36">
        <f t="shared" si="17"/>
        <v>0</v>
      </c>
      <c r="AM21" s="16" t="s">
        <v>13</v>
      </c>
      <c r="AN21" s="36">
        <f t="shared" si="18"/>
        <v>0</v>
      </c>
      <c r="AO21" s="16" t="s">
        <v>15</v>
      </c>
      <c r="AP21" s="36">
        <f t="shared" si="19"/>
        <v>1</v>
      </c>
      <c r="AQ21" s="16" t="s">
        <v>15</v>
      </c>
      <c r="AR21" s="36">
        <f t="shared" si="20"/>
        <v>1</v>
      </c>
      <c r="AS21" s="16" t="s">
        <v>17</v>
      </c>
      <c r="AT21" s="36">
        <f t="shared" si="21"/>
        <v>0</v>
      </c>
      <c r="AU21" s="16" t="s">
        <v>17</v>
      </c>
      <c r="AV21" s="36">
        <f t="shared" si="22"/>
        <v>1</v>
      </c>
      <c r="AW21" s="16" t="s">
        <v>14</v>
      </c>
      <c r="AX21" s="36">
        <f t="shared" si="23"/>
        <v>0</v>
      </c>
      <c r="AY21" s="12" t="s">
        <v>14</v>
      </c>
      <c r="AZ21" s="36">
        <f t="shared" si="24"/>
        <v>0</v>
      </c>
      <c r="BA21" s="16" t="s">
        <v>17</v>
      </c>
      <c r="BB21" s="36">
        <f t="shared" si="25"/>
        <v>0</v>
      </c>
      <c r="BC21" s="16" t="s">
        <v>16</v>
      </c>
      <c r="BD21" s="36">
        <f t="shared" si="26"/>
        <v>1</v>
      </c>
      <c r="BE21" s="12" t="s">
        <v>15</v>
      </c>
      <c r="BF21" s="36">
        <f t="shared" si="27"/>
        <v>0</v>
      </c>
      <c r="BG21" s="16" t="s">
        <v>13</v>
      </c>
      <c r="BH21" s="36">
        <f t="shared" si="28"/>
        <v>1</v>
      </c>
      <c r="BI21" s="16" t="s">
        <v>17</v>
      </c>
      <c r="BJ21" s="36">
        <f t="shared" si="29"/>
        <v>1</v>
      </c>
      <c r="BK21" s="16" t="s">
        <v>16</v>
      </c>
      <c r="BL21" s="36">
        <f t="shared" si="30"/>
        <v>0</v>
      </c>
      <c r="BM21" s="16" t="s">
        <v>13</v>
      </c>
      <c r="BN21" s="36">
        <f t="shared" si="31"/>
        <v>1</v>
      </c>
      <c r="BO21" s="16" t="s">
        <v>16</v>
      </c>
      <c r="BP21" s="36">
        <f t="shared" si="32"/>
        <v>0</v>
      </c>
      <c r="BQ21" s="16" t="s">
        <v>14</v>
      </c>
      <c r="BR21" s="36">
        <f t="shared" si="33"/>
        <v>1</v>
      </c>
      <c r="BS21" s="16" t="s">
        <v>15</v>
      </c>
      <c r="BT21" s="36">
        <f t="shared" si="34"/>
        <v>0</v>
      </c>
      <c r="BU21" s="16" t="s">
        <v>14</v>
      </c>
      <c r="BV21" s="36">
        <f t="shared" si="35"/>
        <v>1</v>
      </c>
      <c r="BW21" s="16" t="s">
        <v>16</v>
      </c>
      <c r="BX21" s="36">
        <f t="shared" si="36"/>
        <v>1</v>
      </c>
      <c r="BY21" s="16" t="s">
        <v>16</v>
      </c>
      <c r="BZ21" s="36">
        <f t="shared" si="37"/>
        <v>0</v>
      </c>
      <c r="CA21" s="16" t="s">
        <v>13</v>
      </c>
      <c r="CB21" s="36">
        <f t="shared" si="38"/>
        <v>0</v>
      </c>
      <c r="CC21" s="16" t="s">
        <v>16</v>
      </c>
      <c r="CD21" s="36">
        <f t="shared" si="39"/>
        <v>1</v>
      </c>
      <c r="CE21" s="16" t="s">
        <v>14</v>
      </c>
      <c r="CF21" s="36">
        <f t="shared" si="40"/>
        <v>1</v>
      </c>
      <c r="CG21" s="16" t="s">
        <v>15</v>
      </c>
      <c r="CH21" s="36">
        <f t="shared" si="41"/>
        <v>1</v>
      </c>
      <c r="CI21" s="16">
        <v>1</v>
      </c>
      <c r="CJ21" s="35">
        <v>5</v>
      </c>
      <c r="CK21" s="16">
        <v>7</v>
      </c>
      <c r="CL21" s="35">
        <v>7</v>
      </c>
      <c r="CM21" s="16">
        <v>7</v>
      </c>
      <c r="CN21" s="34">
        <f t="shared" si="0"/>
        <v>20</v>
      </c>
      <c r="CO21" s="37">
        <f t="shared" si="42"/>
        <v>20</v>
      </c>
      <c r="CP21" s="162">
        <f t="shared" si="1"/>
        <v>27</v>
      </c>
      <c r="CQ21" s="163">
        <f t="shared" si="43"/>
        <v>62</v>
      </c>
      <c r="CR21" s="10" t="str">
        <f t="shared" si="44"/>
        <v>BAIK SEKALI</v>
      </c>
    </row>
    <row r="22" spans="1:96" s="14" customFormat="1" thickBot="1" x14ac:dyDescent="0.3">
      <c r="A22" s="15">
        <v>7</v>
      </c>
      <c r="B22" s="48" t="s">
        <v>29</v>
      </c>
      <c r="C22" s="134" t="s">
        <v>229</v>
      </c>
      <c r="D22" s="135" t="s">
        <v>230</v>
      </c>
      <c r="E22" s="135" t="s">
        <v>237</v>
      </c>
      <c r="F22" s="139">
        <v>9</v>
      </c>
      <c r="G22" s="23" t="s">
        <v>15</v>
      </c>
      <c r="H22" s="36">
        <f t="shared" si="2"/>
        <v>1</v>
      </c>
      <c r="I22" s="12" t="s">
        <v>14</v>
      </c>
      <c r="J22" s="36">
        <f t="shared" si="3"/>
        <v>0</v>
      </c>
      <c r="K22" s="12" t="s">
        <v>13</v>
      </c>
      <c r="L22" s="36">
        <f t="shared" si="4"/>
        <v>1</v>
      </c>
      <c r="M22" s="12" t="s">
        <v>17</v>
      </c>
      <c r="N22" s="36">
        <f t="shared" si="5"/>
        <v>1</v>
      </c>
      <c r="O22" s="23" t="s">
        <v>16</v>
      </c>
      <c r="P22" s="36">
        <f t="shared" si="6"/>
        <v>0</v>
      </c>
      <c r="Q22" s="12" t="s">
        <v>14</v>
      </c>
      <c r="R22" s="36">
        <f t="shared" si="7"/>
        <v>0</v>
      </c>
      <c r="S22" s="12" t="s">
        <v>14</v>
      </c>
      <c r="T22" s="36">
        <f t="shared" si="8"/>
        <v>1</v>
      </c>
      <c r="U22" s="12" t="s">
        <v>14</v>
      </c>
      <c r="V22" s="36">
        <f t="shared" si="9"/>
        <v>0</v>
      </c>
      <c r="W22" s="12" t="s">
        <v>17</v>
      </c>
      <c r="X22" s="36">
        <f t="shared" si="10"/>
        <v>0</v>
      </c>
      <c r="Y22" s="12" t="s">
        <v>16</v>
      </c>
      <c r="Z22" s="36">
        <f t="shared" si="11"/>
        <v>0</v>
      </c>
      <c r="AA22" s="12" t="s">
        <v>17</v>
      </c>
      <c r="AB22" s="36">
        <f t="shared" si="12"/>
        <v>0</v>
      </c>
      <c r="AC22" s="12" t="s">
        <v>13</v>
      </c>
      <c r="AD22" s="36">
        <f t="shared" si="13"/>
        <v>0</v>
      </c>
      <c r="AE22" s="12" t="s">
        <v>16</v>
      </c>
      <c r="AF22" s="36">
        <f t="shared" si="14"/>
        <v>1</v>
      </c>
      <c r="AG22" s="12" t="s">
        <v>14</v>
      </c>
      <c r="AH22" s="36">
        <f t="shared" si="15"/>
        <v>0</v>
      </c>
      <c r="AI22" s="12" t="s">
        <v>16</v>
      </c>
      <c r="AJ22" s="36">
        <f t="shared" si="16"/>
        <v>0</v>
      </c>
      <c r="AK22" s="12" t="s">
        <v>15</v>
      </c>
      <c r="AL22" s="36">
        <f t="shared" si="17"/>
        <v>1</v>
      </c>
      <c r="AM22" s="12" t="s">
        <v>14</v>
      </c>
      <c r="AN22" s="36">
        <f t="shared" si="18"/>
        <v>0</v>
      </c>
      <c r="AO22" s="12" t="s">
        <v>15</v>
      </c>
      <c r="AP22" s="36">
        <f t="shared" si="19"/>
        <v>1</v>
      </c>
      <c r="AQ22" s="12" t="s">
        <v>15</v>
      </c>
      <c r="AR22" s="36">
        <f t="shared" si="20"/>
        <v>1</v>
      </c>
      <c r="AS22" s="12" t="s">
        <v>13</v>
      </c>
      <c r="AT22" s="36">
        <f t="shared" si="21"/>
        <v>0</v>
      </c>
      <c r="AU22" s="12" t="s">
        <v>17</v>
      </c>
      <c r="AV22" s="36">
        <f t="shared" si="22"/>
        <v>1</v>
      </c>
      <c r="AW22" s="12" t="s">
        <v>14</v>
      </c>
      <c r="AX22" s="36">
        <f t="shared" si="23"/>
        <v>0</v>
      </c>
      <c r="AY22" s="12" t="s">
        <v>14</v>
      </c>
      <c r="AZ22" s="36">
        <f t="shared" si="24"/>
        <v>0</v>
      </c>
      <c r="BA22" s="12" t="s">
        <v>15</v>
      </c>
      <c r="BB22" s="36">
        <f t="shared" si="25"/>
        <v>1</v>
      </c>
      <c r="BC22" s="12" t="s">
        <v>16</v>
      </c>
      <c r="BD22" s="36">
        <f t="shared" si="26"/>
        <v>1</v>
      </c>
      <c r="BE22" s="12" t="s">
        <v>14</v>
      </c>
      <c r="BF22" s="36">
        <f t="shared" si="27"/>
        <v>0</v>
      </c>
      <c r="BG22" s="12" t="s">
        <v>13</v>
      </c>
      <c r="BH22" s="36">
        <f t="shared" si="28"/>
        <v>1</v>
      </c>
      <c r="BI22" s="12" t="s">
        <v>13</v>
      </c>
      <c r="BJ22" s="36">
        <f t="shared" si="29"/>
        <v>0</v>
      </c>
      <c r="BK22" s="12" t="s">
        <v>15</v>
      </c>
      <c r="BL22" s="36">
        <f t="shared" si="30"/>
        <v>0</v>
      </c>
      <c r="BM22" s="12" t="s">
        <v>13</v>
      </c>
      <c r="BN22" s="36">
        <f t="shared" si="31"/>
        <v>1</v>
      </c>
      <c r="BO22" s="12" t="s">
        <v>15</v>
      </c>
      <c r="BP22" s="36">
        <f t="shared" si="32"/>
        <v>0</v>
      </c>
      <c r="BQ22" s="12" t="s">
        <v>14</v>
      </c>
      <c r="BR22" s="36">
        <f t="shared" si="33"/>
        <v>1</v>
      </c>
      <c r="BS22" s="12" t="s">
        <v>13</v>
      </c>
      <c r="BT22" s="36">
        <f t="shared" si="34"/>
        <v>1</v>
      </c>
      <c r="BU22" s="12" t="s">
        <v>13</v>
      </c>
      <c r="BV22" s="36">
        <f t="shared" si="35"/>
        <v>0</v>
      </c>
      <c r="BW22" s="12" t="s">
        <v>16</v>
      </c>
      <c r="BX22" s="36">
        <f t="shared" si="36"/>
        <v>1</v>
      </c>
      <c r="BY22" s="12" t="s">
        <v>14</v>
      </c>
      <c r="BZ22" s="36">
        <f t="shared" si="37"/>
        <v>1</v>
      </c>
      <c r="CA22" s="12" t="s">
        <v>16</v>
      </c>
      <c r="CB22" s="36">
        <f t="shared" si="38"/>
        <v>1</v>
      </c>
      <c r="CC22" s="12" t="s">
        <v>14</v>
      </c>
      <c r="CD22" s="36">
        <f t="shared" si="39"/>
        <v>0</v>
      </c>
      <c r="CE22" s="12" t="s">
        <v>14</v>
      </c>
      <c r="CF22" s="36">
        <f t="shared" si="40"/>
        <v>1</v>
      </c>
      <c r="CG22" s="12" t="s">
        <v>15</v>
      </c>
      <c r="CH22" s="36">
        <f t="shared" si="41"/>
        <v>1</v>
      </c>
      <c r="CI22" s="12">
        <v>2</v>
      </c>
      <c r="CJ22" s="35">
        <v>5</v>
      </c>
      <c r="CK22" s="12">
        <v>6</v>
      </c>
      <c r="CL22" s="35">
        <v>5</v>
      </c>
      <c r="CM22" s="12">
        <v>6</v>
      </c>
      <c r="CN22" s="34">
        <f t="shared" si="0"/>
        <v>20</v>
      </c>
      <c r="CO22" s="37">
        <f t="shared" si="42"/>
        <v>20</v>
      </c>
      <c r="CP22" s="162">
        <f t="shared" si="1"/>
        <v>24</v>
      </c>
      <c r="CQ22" s="163">
        <f t="shared" si="43"/>
        <v>59</v>
      </c>
      <c r="CR22" s="10" t="str">
        <f t="shared" si="44"/>
        <v>BAIK SEKALI</v>
      </c>
    </row>
    <row r="23" spans="1:96" s="14" customFormat="1" thickBot="1" x14ac:dyDescent="0.3">
      <c r="A23" s="13">
        <v>8</v>
      </c>
      <c r="B23" s="48" t="s">
        <v>30</v>
      </c>
      <c r="C23" s="140" t="s">
        <v>229</v>
      </c>
      <c r="D23" s="141" t="s">
        <v>230</v>
      </c>
      <c r="E23" s="143" t="s">
        <v>238</v>
      </c>
      <c r="F23" s="142">
        <v>3</v>
      </c>
      <c r="G23" s="35" t="s">
        <v>15</v>
      </c>
      <c r="H23" s="36">
        <f t="shared" si="2"/>
        <v>1</v>
      </c>
      <c r="I23" s="35" t="s">
        <v>15</v>
      </c>
      <c r="J23" s="36">
        <f t="shared" si="3"/>
        <v>0</v>
      </c>
      <c r="K23" s="16" t="s">
        <v>13</v>
      </c>
      <c r="L23" s="36">
        <f t="shared" si="4"/>
        <v>1</v>
      </c>
      <c r="M23" s="16" t="s">
        <v>13</v>
      </c>
      <c r="N23" s="36">
        <f t="shared" si="5"/>
        <v>0</v>
      </c>
      <c r="O23" s="35" t="s">
        <v>13</v>
      </c>
      <c r="P23" s="36">
        <f t="shared" si="6"/>
        <v>0</v>
      </c>
      <c r="Q23" s="16" t="s">
        <v>14</v>
      </c>
      <c r="R23" s="36">
        <f t="shared" si="7"/>
        <v>0</v>
      </c>
      <c r="S23" s="16" t="s">
        <v>14</v>
      </c>
      <c r="T23" s="36">
        <f t="shared" si="8"/>
        <v>1</v>
      </c>
      <c r="U23" s="16" t="s">
        <v>15</v>
      </c>
      <c r="V23" s="36">
        <f t="shared" si="9"/>
        <v>0</v>
      </c>
      <c r="W23" s="16" t="s">
        <v>17</v>
      </c>
      <c r="X23" s="36">
        <f t="shared" si="10"/>
        <v>0</v>
      </c>
      <c r="Y23" s="16" t="s">
        <v>15</v>
      </c>
      <c r="Z23" s="36">
        <f t="shared" si="11"/>
        <v>1</v>
      </c>
      <c r="AA23" s="16" t="s">
        <v>15</v>
      </c>
      <c r="AB23" s="36">
        <f t="shared" si="12"/>
        <v>1</v>
      </c>
      <c r="AC23" s="16" t="s">
        <v>17</v>
      </c>
      <c r="AD23" s="36">
        <f t="shared" si="13"/>
        <v>1</v>
      </c>
      <c r="AE23" s="16" t="s">
        <v>16</v>
      </c>
      <c r="AF23" s="36">
        <f t="shared" si="14"/>
        <v>1</v>
      </c>
      <c r="AG23" s="16" t="s">
        <v>16</v>
      </c>
      <c r="AH23" s="36">
        <f t="shared" si="15"/>
        <v>1</v>
      </c>
      <c r="AI23" s="16" t="s">
        <v>15</v>
      </c>
      <c r="AJ23" s="36">
        <f t="shared" si="16"/>
        <v>0</v>
      </c>
      <c r="AK23" s="16" t="s">
        <v>15</v>
      </c>
      <c r="AL23" s="36">
        <f t="shared" si="17"/>
        <v>1</v>
      </c>
      <c r="AM23" s="16" t="s">
        <v>13</v>
      </c>
      <c r="AN23" s="36">
        <f t="shared" si="18"/>
        <v>0</v>
      </c>
      <c r="AO23" s="16" t="s">
        <v>15</v>
      </c>
      <c r="AP23" s="36">
        <f t="shared" si="19"/>
        <v>1</v>
      </c>
      <c r="AQ23" s="16" t="s">
        <v>15</v>
      </c>
      <c r="AR23" s="36">
        <f t="shared" si="20"/>
        <v>1</v>
      </c>
      <c r="AS23" s="16" t="s">
        <v>15</v>
      </c>
      <c r="AT23" s="36">
        <f t="shared" si="21"/>
        <v>0</v>
      </c>
      <c r="AU23" s="16" t="s">
        <v>17</v>
      </c>
      <c r="AV23" s="36">
        <f t="shared" si="22"/>
        <v>1</v>
      </c>
      <c r="AW23" s="16" t="s">
        <v>14</v>
      </c>
      <c r="AX23" s="36">
        <f t="shared" si="23"/>
        <v>0</v>
      </c>
      <c r="AY23" s="16" t="s">
        <v>13</v>
      </c>
      <c r="AZ23" s="36">
        <f t="shared" si="24"/>
        <v>1</v>
      </c>
      <c r="BA23" s="16" t="s">
        <v>13</v>
      </c>
      <c r="BB23" s="36">
        <f t="shared" si="25"/>
        <v>0</v>
      </c>
      <c r="BC23" s="16" t="s">
        <v>16</v>
      </c>
      <c r="BD23" s="36">
        <f t="shared" si="26"/>
        <v>1</v>
      </c>
      <c r="BE23" s="35" t="s">
        <v>14</v>
      </c>
      <c r="BF23" s="36">
        <f t="shared" si="27"/>
        <v>0</v>
      </c>
      <c r="BG23" s="16" t="s">
        <v>14</v>
      </c>
      <c r="BH23" s="36">
        <f t="shared" si="28"/>
        <v>0</v>
      </c>
      <c r="BI23" s="16" t="s">
        <v>17</v>
      </c>
      <c r="BJ23" s="36">
        <f t="shared" si="29"/>
        <v>1</v>
      </c>
      <c r="BK23" s="16" t="s">
        <v>15</v>
      </c>
      <c r="BL23" s="36">
        <f t="shared" si="30"/>
        <v>0</v>
      </c>
      <c r="BM23" s="16" t="s">
        <v>13</v>
      </c>
      <c r="BN23" s="36">
        <f t="shared" si="31"/>
        <v>1</v>
      </c>
      <c r="BO23" s="16" t="s">
        <v>17</v>
      </c>
      <c r="BP23" s="36">
        <f t="shared" si="32"/>
        <v>0</v>
      </c>
      <c r="BQ23" s="16" t="s">
        <v>14</v>
      </c>
      <c r="BR23" s="36">
        <f t="shared" si="33"/>
        <v>1</v>
      </c>
      <c r="BS23" s="16" t="s">
        <v>13</v>
      </c>
      <c r="BT23" s="36">
        <f t="shared" si="34"/>
        <v>1</v>
      </c>
      <c r="BU23" s="16" t="s">
        <v>14</v>
      </c>
      <c r="BV23" s="36">
        <f t="shared" si="35"/>
        <v>1</v>
      </c>
      <c r="BW23" s="16" t="s">
        <v>14</v>
      </c>
      <c r="BX23" s="36">
        <f t="shared" si="36"/>
        <v>0</v>
      </c>
      <c r="BY23" s="16" t="s">
        <v>17</v>
      </c>
      <c r="BZ23" s="36">
        <f t="shared" si="37"/>
        <v>0</v>
      </c>
      <c r="CA23" s="16" t="s">
        <v>16</v>
      </c>
      <c r="CB23" s="36">
        <f t="shared" si="38"/>
        <v>1</v>
      </c>
      <c r="CC23" s="16" t="s">
        <v>14</v>
      </c>
      <c r="CD23" s="36">
        <f t="shared" si="39"/>
        <v>0</v>
      </c>
      <c r="CE23" s="16" t="s">
        <v>17</v>
      </c>
      <c r="CF23" s="36">
        <f t="shared" si="40"/>
        <v>0</v>
      </c>
      <c r="CG23" s="16" t="s">
        <v>13</v>
      </c>
      <c r="CH23" s="36">
        <f t="shared" si="41"/>
        <v>0</v>
      </c>
      <c r="CI23" s="16">
        <v>2</v>
      </c>
      <c r="CJ23" s="35">
        <v>1</v>
      </c>
      <c r="CK23" s="16">
        <v>4</v>
      </c>
      <c r="CL23" s="35">
        <v>6</v>
      </c>
      <c r="CM23" s="16">
        <v>7</v>
      </c>
      <c r="CN23" s="34">
        <f t="shared" si="0"/>
        <v>20</v>
      </c>
      <c r="CO23" s="37">
        <f t="shared" si="42"/>
        <v>20</v>
      </c>
      <c r="CP23" s="162">
        <f t="shared" si="1"/>
        <v>20</v>
      </c>
      <c r="CQ23" s="163">
        <f t="shared" si="43"/>
        <v>55</v>
      </c>
      <c r="CR23" s="10" t="str">
        <f t="shared" si="44"/>
        <v xml:space="preserve">BAIK </v>
      </c>
    </row>
    <row r="24" spans="1:96" s="14" customFormat="1" thickBot="1" x14ac:dyDescent="0.3">
      <c r="A24" s="13">
        <v>9</v>
      </c>
      <c r="B24" s="48" t="s">
        <v>31</v>
      </c>
      <c r="C24" s="140" t="s">
        <v>229</v>
      </c>
      <c r="D24" s="141" t="s">
        <v>230</v>
      </c>
      <c r="E24" s="144" t="s">
        <v>239</v>
      </c>
      <c r="F24" s="142">
        <v>8</v>
      </c>
      <c r="G24" s="35" t="s">
        <v>15</v>
      </c>
      <c r="H24" s="36">
        <f t="shared" si="2"/>
        <v>1</v>
      </c>
      <c r="I24" s="35" t="s">
        <v>16</v>
      </c>
      <c r="J24" s="36">
        <f t="shared" si="3"/>
        <v>0</v>
      </c>
      <c r="K24" s="16" t="s">
        <v>13</v>
      </c>
      <c r="L24" s="36">
        <f t="shared" si="4"/>
        <v>1</v>
      </c>
      <c r="M24" s="16" t="s">
        <v>17</v>
      </c>
      <c r="N24" s="36">
        <f t="shared" si="5"/>
        <v>1</v>
      </c>
      <c r="O24" s="35" t="s">
        <v>13</v>
      </c>
      <c r="P24" s="36">
        <f t="shared" si="6"/>
        <v>0</v>
      </c>
      <c r="Q24" s="16" t="s">
        <v>14</v>
      </c>
      <c r="R24" s="36">
        <f t="shared" si="7"/>
        <v>0</v>
      </c>
      <c r="S24" s="16" t="s">
        <v>14</v>
      </c>
      <c r="T24" s="36">
        <f t="shared" si="8"/>
        <v>1</v>
      </c>
      <c r="U24" s="16" t="s">
        <v>15</v>
      </c>
      <c r="V24" s="36">
        <f t="shared" si="9"/>
        <v>0</v>
      </c>
      <c r="W24" s="16" t="s">
        <v>17</v>
      </c>
      <c r="X24" s="36">
        <f t="shared" si="10"/>
        <v>0</v>
      </c>
      <c r="Y24" s="16" t="s">
        <v>16</v>
      </c>
      <c r="Z24" s="36">
        <f t="shared" si="11"/>
        <v>0</v>
      </c>
      <c r="AA24" s="16" t="s">
        <v>16</v>
      </c>
      <c r="AB24" s="36">
        <f t="shared" si="12"/>
        <v>0</v>
      </c>
      <c r="AC24" s="16" t="s">
        <v>17</v>
      </c>
      <c r="AD24" s="36">
        <f t="shared" si="13"/>
        <v>1</v>
      </c>
      <c r="AE24" s="16" t="s">
        <v>16</v>
      </c>
      <c r="AF24" s="36">
        <f t="shared" si="14"/>
        <v>1</v>
      </c>
      <c r="AG24" s="16" t="s">
        <v>16</v>
      </c>
      <c r="AH24" s="36">
        <f t="shared" si="15"/>
        <v>1</v>
      </c>
      <c r="AI24" s="16" t="s">
        <v>15</v>
      </c>
      <c r="AJ24" s="36">
        <f t="shared" si="16"/>
        <v>0</v>
      </c>
      <c r="AK24" s="16" t="s">
        <v>14</v>
      </c>
      <c r="AL24" s="36">
        <f t="shared" si="17"/>
        <v>0</v>
      </c>
      <c r="AM24" s="16" t="s">
        <v>13</v>
      </c>
      <c r="AN24" s="36">
        <f t="shared" si="18"/>
        <v>0</v>
      </c>
      <c r="AO24" s="16" t="s">
        <v>15</v>
      </c>
      <c r="AP24" s="36">
        <f t="shared" si="19"/>
        <v>1</v>
      </c>
      <c r="AQ24" s="16" t="s">
        <v>15</v>
      </c>
      <c r="AR24" s="36">
        <f t="shared" si="20"/>
        <v>1</v>
      </c>
      <c r="AS24" s="16" t="s">
        <v>14</v>
      </c>
      <c r="AT24" s="36">
        <f t="shared" si="21"/>
        <v>0</v>
      </c>
      <c r="AU24" s="16" t="s">
        <v>17</v>
      </c>
      <c r="AV24" s="36">
        <f t="shared" si="22"/>
        <v>1</v>
      </c>
      <c r="AW24" s="16" t="s">
        <v>14</v>
      </c>
      <c r="AX24" s="36">
        <f t="shared" si="23"/>
        <v>0</v>
      </c>
      <c r="AY24" s="35" t="s">
        <v>14</v>
      </c>
      <c r="AZ24" s="36">
        <f t="shared" si="24"/>
        <v>0</v>
      </c>
      <c r="BA24" s="16" t="s">
        <v>17</v>
      </c>
      <c r="BB24" s="36">
        <f t="shared" si="25"/>
        <v>0</v>
      </c>
      <c r="BC24" s="16" t="s">
        <v>16</v>
      </c>
      <c r="BD24" s="36">
        <f t="shared" si="26"/>
        <v>1</v>
      </c>
      <c r="BE24" s="35" t="s">
        <v>14</v>
      </c>
      <c r="BF24" s="36">
        <f t="shared" si="27"/>
        <v>0</v>
      </c>
      <c r="BG24" s="16" t="s">
        <v>14</v>
      </c>
      <c r="BH24" s="36">
        <f t="shared" si="28"/>
        <v>0</v>
      </c>
      <c r="BI24" s="16" t="s">
        <v>17</v>
      </c>
      <c r="BJ24" s="36">
        <f t="shared" si="29"/>
        <v>1</v>
      </c>
      <c r="BK24" s="16" t="s">
        <v>17</v>
      </c>
      <c r="BL24" s="36">
        <f t="shared" si="30"/>
        <v>1</v>
      </c>
      <c r="BM24" s="16" t="s">
        <v>13</v>
      </c>
      <c r="BN24" s="36">
        <f t="shared" si="31"/>
        <v>1</v>
      </c>
      <c r="BO24" s="16" t="s">
        <v>13</v>
      </c>
      <c r="BP24" s="36">
        <f t="shared" si="32"/>
        <v>1</v>
      </c>
      <c r="BQ24" s="16" t="s">
        <v>14</v>
      </c>
      <c r="BR24" s="36">
        <f t="shared" si="33"/>
        <v>1</v>
      </c>
      <c r="BS24" s="16" t="s">
        <v>13</v>
      </c>
      <c r="BT24" s="36">
        <f t="shared" si="34"/>
        <v>1</v>
      </c>
      <c r="BU24" s="16" t="s">
        <v>13</v>
      </c>
      <c r="BV24" s="36">
        <f t="shared" si="35"/>
        <v>0</v>
      </c>
      <c r="BW24" s="16" t="s">
        <v>16</v>
      </c>
      <c r="BX24" s="36">
        <f t="shared" si="36"/>
        <v>1</v>
      </c>
      <c r="BY24" s="16" t="s">
        <v>14</v>
      </c>
      <c r="BZ24" s="36">
        <f t="shared" si="37"/>
        <v>1</v>
      </c>
      <c r="CA24" s="16" t="s">
        <v>16</v>
      </c>
      <c r="CB24" s="36">
        <f t="shared" si="38"/>
        <v>1</v>
      </c>
      <c r="CC24" s="16" t="s">
        <v>16</v>
      </c>
      <c r="CD24" s="36">
        <f t="shared" si="39"/>
        <v>1</v>
      </c>
      <c r="CE24" s="16" t="s">
        <v>16</v>
      </c>
      <c r="CF24" s="36">
        <f t="shared" si="40"/>
        <v>0</v>
      </c>
      <c r="CG24" s="16" t="s">
        <v>13</v>
      </c>
      <c r="CH24" s="36">
        <f t="shared" si="41"/>
        <v>0</v>
      </c>
      <c r="CI24" s="16">
        <v>2</v>
      </c>
      <c r="CJ24" s="35">
        <v>0</v>
      </c>
      <c r="CK24" s="16">
        <v>5</v>
      </c>
      <c r="CL24" s="35">
        <v>6</v>
      </c>
      <c r="CM24" s="16">
        <v>4</v>
      </c>
      <c r="CN24" s="34">
        <f t="shared" si="0"/>
        <v>21</v>
      </c>
      <c r="CO24" s="37">
        <f t="shared" si="42"/>
        <v>19</v>
      </c>
      <c r="CP24" s="162">
        <f t="shared" si="1"/>
        <v>17</v>
      </c>
      <c r="CQ24" s="163">
        <f t="shared" si="43"/>
        <v>53.75</v>
      </c>
      <c r="CR24" s="10" t="str">
        <f t="shared" si="44"/>
        <v xml:space="preserve">BAIK </v>
      </c>
    </row>
    <row r="25" spans="1:96" s="14" customFormat="1" thickBot="1" x14ac:dyDescent="0.3">
      <c r="A25" s="15">
        <v>10</v>
      </c>
      <c r="B25" s="48" t="s">
        <v>32</v>
      </c>
      <c r="C25" s="140" t="s">
        <v>229</v>
      </c>
      <c r="D25" s="141" t="s">
        <v>230</v>
      </c>
      <c r="E25" s="144" t="s">
        <v>240</v>
      </c>
      <c r="F25" s="142">
        <v>6</v>
      </c>
      <c r="G25" s="35" t="s">
        <v>15</v>
      </c>
      <c r="H25" s="36">
        <f t="shared" si="2"/>
        <v>1</v>
      </c>
      <c r="I25" s="35" t="s">
        <v>13</v>
      </c>
      <c r="J25" s="36">
        <f t="shared" si="3"/>
        <v>1</v>
      </c>
      <c r="K25" s="16" t="s">
        <v>13</v>
      </c>
      <c r="L25" s="36">
        <f t="shared" si="4"/>
        <v>1</v>
      </c>
      <c r="M25" s="16" t="s">
        <v>17</v>
      </c>
      <c r="N25" s="36">
        <f t="shared" si="5"/>
        <v>1</v>
      </c>
      <c r="O25" s="35" t="s">
        <v>14</v>
      </c>
      <c r="P25" s="36">
        <f t="shared" si="6"/>
        <v>0</v>
      </c>
      <c r="Q25" s="16" t="s">
        <v>13</v>
      </c>
      <c r="R25" s="36">
        <f t="shared" si="7"/>
        <v>0</v>
      </c>
      <c r="S25" s="16" t="s">
        <v>13</v>
      </c>
      <c r="T25" s="36">
        <f t="shared" si="8"/>
        <v>0</v>
      </c>
      <c r="U25" s="16" t="s">
        <v>14</v>
      </c>
      <c r="V25" s="36">
        <f t="shared" si="9"/>
        <v>0</v>
      </c>
      <c r="W25" s="16" t="s">
        <v>16</v>
      </c>
      <c r="X25" s="36">
        <f t="shared" si="10"/>
        <v>1</v>
      </c>
      <c r="Y25" s="16" t="s">
        <v>15</v>
      </c>
      <c r="Z25" s="36">
        <f t="shared" si="11"/>
        <v>1</v>
      </c>
      <c r="AA25" s="16" t="s">
        <v>15</v>
      </c>
      <c r="AB25" s="36">
        <f t="shared" si="12"/>
        <v>1</v>
      </c>
      <c r="AC25" s="16" t="s">
        <v>13</v>
      </c>
      <c r="AD25" s="36">
        <f t="shared" si="13"/>
        <v>0</v>
      </c>
      <c r="AE25" s="16" t="s">
        <v>17</v>
      </c>
      <c r="AF25" s="36">
        <f t="shared" si="14"/>
        <v>0</v>
      </c>
      <c r="AG25" s="16" t="s">
        <v>16</v>
      </c>
      <c r="AH25" s="36">
        <f t="shared" si="15"/>
        <v>1</v>
      </c>
      <c r="AI25" s="16" t="s">
        <v>17</v>
      </c>
      <c r="AJ25" s="36">
        <f t="shared" si="16"/>
        <v>0</v>
      </c>
      <c r="AK25" s="16" t="s">
        <v>13</v>
      </c>
      <c r="AL25" s="36">
        <f t="shared" si="17"/>
        <v>0</v>
      </c>
      <c r="AM25" s="16" t="s">
        <v>13</v>
      </c>
      <c r="AN25" s="36">
        <f t="shared" si="18"/>
        <v>0</v>
      </c>
      <c r="AO25" s="16" t="s">
        <v>15</v>
      </c>
      <c r="AP25" s="36">
        <f t="shared" si="19"/>
        <v>1</v>
      </c>
      <c r="AQ25" s="16" t="s">
        <v>15</v>
      </c>
      <c r="AR25" s="36">
        <f t="shared" si="20"/>
        <v>1</v>
      </c>
      <c r="AS25" s="16" t="s">
        <v>15</v>
      </c>
      <c r="AT25" s="36">
        <f t="shared" si="21"/>
        <v>0</v>
      </c>
      <c r="AU25" s="16" t="s">
        <v>14</v>
      </c>
      <c r="AV25" s="36">
        <f t="shared" si="22"/>
        <v>0</v>
      </c>
      <c r="AW25" s="16" t="s">
        <v>16</v>
      </c>
      <c r="AX25" s="36">
        <f t="shared" si="23"/>
        <v>1</v>
      </c>
      <c r="AY25" s="35" t="s">
        <v>14</v>
      </c>
      <c r="AZ25" s="36">
        <f t="shared" si="24"/>
        <v>0</v>
      </c>
      <c r="BA25" s="16" t="s">
        <v>14</v>
      </c>
      <c r="BB25" s="36">
        <f t="shared" si="25"/>
        <v>0</v>
      </c>
      <c r="BC25" s="16" t="s">
        <v>16</v>
      </c>
      <c r="BD25" s="36">
        <f t="shared" si="26"/>
        <v>1</v>
      </c>
      <c r="BE25" s="35" t="s">
        <v>13</v>
      </c>
      <c r="BF25" s="36">
        <f t="shared" si="27"/>
        <v>1</v>
      </c>
      <c r="BG25" s="16" t="s">
        <v>13</v>
      </c>
      <c r="BH25" s="36">
        <f t="shared" si="28"/>
        <v>1</v>
      </c>
      <c r="BI25" s="16" t="s">
        <v>17</v>
      </c>
      <c r="BJ25" s="36">
        <f t="shared" si="29"/>
        <v>1</v>
      </c>
      <c r="BK25" s="16" t="s">
        <v>17</v>
      </c>
      <c r="BL25" s="36">
        <f t="shared" si="30"/>
        <v>1</v>
      </c>
      <c r="BM25" s="16" t="s">
        <v>13</v>
      </c>
      <c r="BN25" s="36">
        <f t="shared" si="31"/>
        <v>1</v>
      </c>
      <c r="BO25" s="16" t="s">
        <v>13</v>
      </c>
      <c r="BP25" s="36">
        <f t="shared" si="32"/>
        <v>1</v>
      </c>
      <c r="BQ25" s="16" t="s">
        <v>14</v>
      </c>
      <c r="BR25" s="36">
        <f t="shared" si="33"/>
        <v>1</v>
      </c>
      <c r="BS25" s="16" t="s">
        <v>13</v>
      </c>
      <c r="BT25" s="36">
        <f t="shared" si="34"/>
        <v>1</v>
      </c>
      <c r="BU25" s="16" t="s">
        <v>14</v>
      </c>
      <c r="BV25" s="36">
        <f t="shared" si="35"/>
        <v>1</v>
      </c>
      <c r="BW25" s="16" t="s">
        <v>15</v>
      </c>
      <c r="BX25" s="36">
        <f t="shared" si="36"/>
        <v>0</v>
      </c>
      <c r="BY25" s="16" t="s">
        <v>14</v>
      </c>
      <c r="BZ25" s="36">
        <f t="shared" si="37"/>
        <v>1</v>
      </c>
      <c r="CA25" s="16" t="s">
        <v>16</v>
      </c>
      <c r="CB25" s="36">
        <f t="shared" si="38"/>
        <v>1</v>
      </c>
      <c r="CC25" s="16" t="s">
        <v>14</v>
      </c>
      <c r="CD25" s="36">
        <f t="shared" si="39"/>
        <v>0</v>
      </c>
      <c r="CE25" s="16" t="s">
        <v>14</v>
      </c>
      <c r="CF25" s="36">
        <f t="shared" si="40"/>
        <v>1</v>
      </c>
      <c r="CG25" s="16" t="s">
        <v>13</v>
      </c>
      <c r="CH25" s="36">
        <f t="shared" si="41"/>
        <v>0</v>
      </c>
      <c r="CI25" s="16">
        <v>2</v>
      </c>
      <c r="CJ25" s="35">
        <v>5</v>
      </c>
      <c r="CK25" s="16">
        <v>4</v>
      </c>
      <c r="CL25" s="35">
        <v>2</v>
      </c>
      <c r="CM25" s="16">
        <v>7</v>
      </c>
      <c r="CN25" s="34">
        <f t="shared" si="0"/>
        <v>24</v>
      </c>
      <c r="CO25" s="37">
        <f t="shared" si="42"/>
        <v>16</v>
      </c>
      <c r="CP25" s="162">
        <f t="shared" si="1"/>
        <v>20</v>
      </c>
      <c r="CQ25" s="163">
        <f t="shared" si="43"/>
        <v>62</v>
      </c>
      <c r="CR25" s="10" t="str">
        <f t="shared" si="44"/>
        <v>BAIK SEKALI</v>
      </c>
    </row>
    <row r="26" spans="1:96" s="14" customFormat="1" thickBot="1" x14ac:dyDescent="0.3">
      <c r="A26" s="15">
        <v>11</v>
      </c>
      <c r="B26" s="48" t="s">
        <v>33</v>
      </c>
      <c r="C26" s="134" t="s">
        <v>229</v>
      </c>
      <c r="D26" s="135" t="s">
        <v>230</v>
      </c>
      <c r="E26" s="136" t="s">
        <v>241</v>
      </c>
      <c r="F26" s="139">
        <v>6</v>
      </c>
      <c r="G26" s="23" t="s">
        <v>15</v>
      </c>
      <c r="H26" s="36">
        <f t="shared" si="2"/>
        <v>1</v>
      </c>
      <c r="I26" s="25" t="s">
        <v>16</v>
      </c>
      <c r="J26" s="36">
        <f t="shared" si="3"/>
        <v>0</v>
      </c>
      <c r="K26" s="9" t="s">
        <v>13</v>
      </c>
      <c r="L26" s="36">
        <f t="shared" si="4"/>
        <v>1</v>
      </c>
      <c r="M26" s="9" t="s">
        <v>17</v>
      </c>
      <c r="N26" s="36">
        <f t="shared" si="5"/>
        <v>1</v>
      </c>
      <c r="O26" s="23" t="s">
        <v>17</v>
      </c>
      <c r="P26" s="36">
        <f t="shared" si="6"/>
        <v>1</v>
      </c>
      <c r="Q26" s="9" t="s">
        <v>17</v>
      </c>
      <c r="R26" s="36">
        <f t="shared" si="7"/>
        <v>1</v>
      </c>
      <c r="S26" s="9" t="s">
        <v>16</v>
      </c>
      <c r="T26" s="36">
        <f t="shared" si="8"/>
        <v>0</v>
      </c>
      <c r="U26" s="9" t="s">
        <v>15</v>
      </c>
      <c r="V26" s="36">
        <f t="shared" si="9"/>
        <v>0</v>
      </c>
      <c r="W26" s="9" t="s">
        <v>16</v>
      </c>
      <c r="X26" s="36">
        <f t="shared" si="10"/>
        <v>1</v>
      </c>
      <c r="Y26" s="9" t="s">
        <v>15</v>
      </c>
      <c r="Z26" s="36">
        <f t="shared" si="11"/>
        <v>1</v>
      </c>
      <c r="AA26" s="9" t="s">
        <v>15</v>
      </c>
      <c r="AB26" s="36">
        <f t="shared" si="12"/>
        <v>1</v>
      </c>
      <c r="AC26" s="9" t="s">
        <v>13</v>
      </c>
      <c r="AD26" s="36">
        <f t="shared" si="13"/>
        <v>0</v>
      </c>
      <c r="AE26" s="9" t="s">
        <v>15</v>
      </c>
      <c r="AF26" s="36">
        <f t="shared" si="14"/>
        <v>0</v>
      </c>
      <c r="AG26" s="9" t="s">
        <v>17</v>
      </c>
      <c r="AH26" s="36">
        <f t="shared" si="15"/>
        <v>0</v>
      </c>
      <c r="AI26" s="9" t="s">
        <v>14</v>
      </c>
      <c r="AJ26" s="36">
        <f t="shared" si="16"/>
        <v>0</v>
      </c>
      <c r="AK26" s="9" t="s">
        <v>14</v>
      </c>
      <c r="AL26" s="36">
        <f t="shared" si="17"/>
        <v>0</v>
      </c>
      <c r="AM26" s="9" t="s">
        <v>13</v>
      </c>
      <c r="AN26" s="36">
        <f t="shared" si="18"/>
        <v>0</v>
      </c>
      <c r="AO26" s="9" t="s">
        <v>15</v>
      </c>
      <c r="AP26" s="36">
        <f t="shared" si="19"/>
        <v>1</v>
      </c>
      <c r="AQ26" s="9" t="s">
        <v>15</v>
      </c>
      <c r="AR26" s="36">
        <f t="shared" si="20"/>
        <v>1</v>
      </c>
      <c r="AS26" s="9" t="s">
        <v>16</v>
      </c>
      <c r="AT26" s="36">
        <f t="shared" si="21"/>
        <v>1</v>
      </c>
      <c r="AU26" s="9" t="s">
        <v>17</v>
      </c>
      <c r="AV26" s="36">
        <f t="shared" si="22"/>
        <v>1</v>
      </c>
      <c r="AW26" s="9" t="s">
        <v>16</v>
      </c>
      <c r="AX26" s="36">
        <f t="shared" si="23"/>
        <v>1</v>
      </c>
      <c r="AY26" s="9" t="s">
        <v>14</v>
      </c>
      <c r="AZ26" s="36">
        <f t="shared" si="24"/>
        <v>0</v>
      </c>
      <c r="BA26" s="9" t="s">
        <v>13</v>
      </c>
      <c r="BB26" s="36">
        <f t="shared" si="25"/>
        <v>0</v>
      </c>
      <c r="BC26" s="9" t="s">
        <v>16</v>
      </c>
      <c r="BD26" s="36">
        <f t="shared" si="26"/>
        <v>1</v>
      </c>
      <c r="BE26" s="22" t="s">
        <v>16</v>
      </c>
      <c r="BF26" s="36">
        <f t="shared" si="27"/>
        <v>0</v>
      </c>
      <c r="BG26" s="9" t="s">
        <v>14</v>
      </c>
      <c r="BH26" s="36">
        <f t="shared" si="28"/>
        <v>0</v>
      </c>
      <c r="BI26" s="9" t="s">
        <v>13</v>
      </c>
      <c r="BJ26" s="36">
        <f t="shared" si="29"/>
        <v>0</v>
      </c>
      <c r="BK26" s="9" t="s">
        <v>16</v>
      </c>
      <c r="BL26" s="36">
        <f t="shared" si="30"/>
        <v>0</v>
      </c>
      <c r="BM26" s="9" t="s">
        <v>13</v>
      </c>
      <c r="BN26" s="36">
        <f t="shared" si="31"/>
        <v>1</v>
      </c>
      <c r="BO26" s="9" t="s">
        <v>17</v>
      </c>
      <c r="BP26" s="36">
        <f t="shared" si="32"/>
        <v>0</v>
      </c>
      <c r="BQ26" s="9" t="s">
        <v>14</v>
      </c>
      <c r="BR26" s="36">
        <f t="shared" si="33"/>
        <v>1</v>
      </c>
      <c r="BS26" s="9" t="s">
        <v>15</v>
      </c>
      <c r="BT26" s="36">
        <f t="shared" si="34"/>
        <v>0</v>
      </c>
      <c r="BU26" s="9" t="s">
        <v>14</v>
      </c>
      <c r="BV26" s="36">
        <f t="shared" si="35"/>
        <v>1</v>
      </c>
      <c r="BW26" s="9" t="s">
        <v>16</v>
      </c>
      <c r="BX26" s="36">
        <f t="shared" si="36"/>
        <v>1</v>
      </c>
      <c r="BY26" s="9" t="s">
        <v>17</v>
      </c>
      <c r="BZ26" s="36">
        <f t="shared" si="37"/>
        <v>0</v>
      </c>
      <c r="CA26" s="9" t="s">
        <v>16</v>
      </c>
      <c r="CB26" s="36">
        <f t="shared" si="38"/>
        <v>1</v>
      </c>
      <c r="CC26" s="9" t="s">
        <v>16</v>
      </c>
      <c r="CD26" s="36">
        <f t="shared" si="39"/>
        <v>1</v>
      </c>
      <c r="CE26" s="9" t="s">
        <v>14</v>
      </c>
      <c r="CF26" s="36">
        <f t="shared" si="40"/>
        <v>1</v>
      </c>
      <c r="CG26" s="9" t="s">
        <v>13</v>
      </c>
      <c r="CH26" s="36">
        <f t="shared" si="41"/>
        <v>0</v>
      </c>
      <c r="CI26" s="9">
        <v>2</v>
      </c>
      <c r="CJ26" s="35">
        <v>1</v>
      </c>
      <c r="CK26" s="9">
        <v>4</v>
      </c>
      <c r="CL26" s="35">
        <v>0</v>
      </c>
      <c r="CM26" s="9">
        <v>5</v>
      </c>
      <c r="CN26" s="34">
        <f t="shared" si="0"/>
        <v>21</v>
      </c>
      <c r="CO26" s="37">
        <f t="shared" si="42"/>
        <v>19</v>
      </c>
      <c r="CP26" s="162">
        <f t="shared" si="1"/>
        <v>12</v>
      </c>
      <c r="CQ26" s="163">
        <f t="shared" si="43"/>
        <v>48.75</v>
      </c>
      <c r="CR26" s="10" t="str">
        <f t="shared" si="44"/>
        <v>CUKUP</v>
      </c>
    </row>
    <row r="27" spans="1:96" s="14" customFormat="1" thickBot="1" x14ac:dyDescent="0.3">
      <c r="A27" s="13">
        <v>12</v>
      </c>
      <c r="B27" s="48" t="s">
        <v>34</v>
      </c>
      <c r="C27" s="134" t="s">
        <v>229</v>
      </c>
      <c r="D27" s="135" t="s">
        <v>230</v>
      </c>
      <c r="E27" s="138" t="s">
        <v>242</v>
      </c>
      <c r="F27" s="139">
        <v>5</v>
      </c>
      <c r="G27" s="35" t="s">
        <v>14</v>
      </c>
      <c r="H27" s="36">
        <f t="shared" si="2"/>
        <v>0</v>
      </c>
      <c r="I27" s="35" t="s">
        <v>14</v>
      </c>
      <c r="J27" s="36">
        <f t="shared" si="3"/>
        <v>0</v>
      </c>
      <c r="K27" s="35" t="s">
        <v>15</v>
      </c>
      <c r="L27" s="36">
        <f t="shared" si="4"/>
        <v>0</v>
      </c>
      <c r="M27" s="35" t="s">
        <v>17</v>
      </c>
      <c r="N27" s="36">
        <f t="shared" si="5"/>
        <v>1</v>
      </c>
      <c r="O27" s="35" t="s">
        <v>13</v>
      </c>
      <c r="P27" s="36">
        <f t="shared" si="6"/>
        <v>0</v>
      </c>
      <c r="Q27" s="35" t="s">
        <v>14</v>
      </c>
      <c r="R27" s="36">
        <f t="shared" si="7"/>
        <v>0</v>
      </c>
      <c r="S27" s="35" t="s">
        <v>14</v>
      </c>
      <c r="T27" s="36">
        <f t="shared" si="8"/>
        <v>1</v>
      </c>
      <c r="U27" s="35" t="s">
        <v>14</v>
      </c>
      <c r="V27" s="36">
        <f t="shared" si="9"/>
        <v>0</v>
      </c>
      <c r="W27" s="35" t="s">
        <v>17</v>
      </c>
      <c r="X27" s="36">
        <f t="shared" si="10"/>
        <v>0</v>
      </c>
      <c r="Y27" s="35" t="s">
        <v>13</v>
      </c>
      <c r="Z27" s="36">
        <f t="shared" si="11"/>
        <v>0</v>
      </c>
      <c r="AA27" s="35" t="s">
        <v>15</v>
      </c>
      <c r="AB27" s="36">
        <f t="shared" si="12"/>
        <v>1</v>
      </c>
      <c r="AC27" s="35" t="s">
        <v>13</v>
      </c>
      <c r="AD27" s="36">
        <f t="shared" si="13"/>
        <v>0</v>
      </c>
      <c r="AE27" s="35" t="s">
        <v>16</v>
      </c>
      <c r="AF27" s="36">
        <f t="shared" si="14"/>
        <v>1</v>
      </c>
      <c r="AG27" s="35" t="s">
        <v>16</v>
      </c>
      <c r="AH27" s="36">
        <f t="shared" si="15"/>
        <v>1</v>
      </c>
      <c r="AI27" s="35" t="s">
        <v>16</v>
      </c>
      <c r="AJ27" s="36">
        <f t="shared" si="16"/>
        <v>0</v>
      </c>
      <c r="AK27" s="35" t="s">
        <v>17</v>
      </c>
      <c r="AL27" s="36">
        <f t="shared" si="17"/>
        <v>0</v>
      </c>
      <c r="AM27" s="35" t="s">
        <v>16</v>
      </c>
      <c r="AN27" s="36">
        <f t="shared" si="18"/>
        <v>1</v>
      </c>
      <c r="AO27" s="35" t="s">
        <v>15</v>
      </c>
      <c r="AP27" s="36">
        <f t="shared" si="19"/>
        <v>1</v>
      </c>
      <c r="AQ27" s="35" t="s">
        <v>15</v>
      </c>
      <c r="AR27" s="36">
        <f t="shared" si="20"/>
        <v>1</v>
      </c>
      <c r="AS27" s="35" t="s">
        <v>13</v>
      </c>
      <c r="AT27" s="36">
        <f t="shared" si="21"/>
        <v>0</v>
      </c>
      <c r="AU27" s="35" t="s">
        <v>17</v>
      </c>
      <c r="AV27" s="36">
        <f t="shared" si="22"/>
        <v>1</v>
      </c>
      <c r="AW27" s="35" t="s">
        <v>14</v>
      </c>
      <c r="AX27" s="36">
        <f t="shared" si="23"/>
        <v>0</v>
      </c>
      <c r="AY27" s="35" t="s">
        <v>16</v>
      </c>
      <c r="AZ27" s="36">
        <f t="shared" si="24"/>
        <v>0</v>
      </c>
      <c r="BA27" s="35" t="s">
        <v>17</v>
      </c>
      <c r="BB27" s="36">
        <f t="shared" si="25"/>
        <v>0</v>
      </c>
      <c r="BC27" s="35" t="s">
        <v>16</v>
      </c>
      <c r="BD27" s="36">
        <f t="shared" si="26"/>
        <v>1</v>
      </c>
      <c r="BE27" s="35" t="s">
        <v>16</v>
      </c>
      <c r="BF27" s="36">
        <f t="shared" si="27"/>
        <v>0</v>
      </c>
      <c r="BG27" s="35" t="s">
        <v>13</v>
      </c>
      <c r="BH27" s="36">
        <f t="shared" si="28"/>
        <v>1</v>
      </c>
      <c r="BI27" s="35" t="s">
        <v>13</v>
      </c>
      <c r="BJ27" s="36">
        <f t="shared" si="29"/>
        <v>0</v>
      </c>
      <c r="BK27" s="35" t="s">
        <v>16</v>
      </c>
      <c r="BL27" s="36">
        <f t="shared" si="30"/>
        <v>0</v>
      </c>
      <c r="BM27" s="35" t="s">
        <v>13</v>
      </c>
      <c r="BN27" s="36">
        <f t="shared" si="31"/>
        <v>1</v>
      </c>
      <c r="BO27" s="35" t="s">
        <v>13</v>
      </c>
      <c r="BP27" s="36">
        <f t="shared" si="32"/>
        <v>1</v>
      </c>
      <c r="BQ27" s="35" t="s">
        <v>14</v>
      </c>
      <c r="BR27" s="36">
        <f t="shared" si="33"/>
        <v>1</v>
      </c>
      <c r="BS27" s="35" t="s">
        <v>13</v>
      </c>
      <c r="BT27" s="36">
        <f t="shared" si="34"/>
        <v>1</v>
      </c>
      <c r="BU27" s="35" t="s">
        <v>14</v>
      </c>
      <c r="BV27" s="36">
        <f t="shared" si="35"/>
        <v>1</v>
      </c>
      <c r="BW27" s="35" t="s">
        <v>16</v>
      </c>
      <c r="BX27" s="36">
        <f t="shared" si="36"/>
        <v>1</v>
      </c>
      <c r="BY27" s="35" t="s">
        <v>13</v>
      </c>
      <c r="BZ27" s="36">
        <f t="shared" si="37"/>
        <v>0</v>
      </c>
      <c r="CA27" s="35" t="s">
        <v>16</v>
      </c>
      <c r="CB27" s="36">
        <f t="shared" si="38"/>
        <v>1</v>
      </c>
      <c r="CC27" s="35" t="s">
        <v>16</v>
      </c>
      <c r="CD27" s="36">
        <f t="shared" si="39"/>
        <v>1</v>
      </c>
      <c r="CE27" s="35" t="s">
        <v>16</v>
      </c>
      <c r="CF27" s="36">
        <f t="shared" si="40"/>
        <v>0</v>
      </c>
      <c r="CG27" s="35" t="s">
        <v>15</v>
      </c>
      <c r="CH27" s="36">
        <f t="shared" si="41"/>
        <v>1</v>
      </c>
      <c r="CI27" s="35">
        <v>2</v>
      </c>
      <c r="CJ27" s="35">
        <v>3</v>
      </c>
      <c r="CK27" s="35">
        <v>4</v>
      </c>
      <c r="CL27" s="35">
        <v>7</v>
      </c>
      <c r="CM27" s="35">
        <v>6</v>
      </c>
      <c r="CN27" s="34">
        <f t="shared" si="0"/>
        <v>20</v>
      </c>
      <c r="CO27" s="37">
        <f t="shared" si="42"/>
        <v>20</v>
      </c>
      <c r="CP27" s="162">
        <f t="shared" si="1"/>
        <v>22</v>
      </c>
      <c r="CQ27" s="163">
        <f t="shared" si="43"/>
        <v>57</v>
      </c>
      <c r="CR27" s="10" t="str">
        <f t="shared" si="44"/>
        <v xml:space="preserve">BAIK </v>
      </c>
    </row>
    <row r="28" spans="1:96" s="14" customFormat="1" thickBot="1" x14ac:dyDescent="0.3">
      <c r="A28" s="13">
        <v>13</v>
      </c>
      <c r="B28" s="48" t="s">
        <v>35</v>
      </c>
      <c r="C28" s="140" t="s">
        <v>229</v>
      </c>
      <c r="D28" s="141" t="s">
        <v>230</v>
      </c>
      <c r="E28" s="143" t="s">
        <v>243</v>
      </c>
      <c r="F28" s="142">
        <v>4</v>
      </c>
      <c r="G28" s="35" t="s">
        <v>15</v>
      </c>
      <c r="H28" s="36">
        <f t="shared" si="2"/>
        <v>1</v>
      </c>
      <c r="I28" s="35" t="s">
        <v>13</v>
      </c>
      <c r="J28" s="36">
        <f t="shared" si="3"/>
        <v>1</v>
      </c>
      <c r="K28" s="16" t="s">
        <v>15</v>
      </c>
      <c r="L28" s="36">
        <f t="shared" si="4"/>
        <v>0</v>
      </c>
      <c r="M28" s="16" t="s">
        <v>17</v>
      </c>
      <c r="N28" s="36">
        <f t="shared" si="5"/>
        <v>1</v>
      </c>
      <c r="O28" s="35" t="s">
        <v>13</v>
      </c>
      <c r="P28" s="36">
        <f t="shared" si="6"/>
        <v>0</v>
      </c>
      <c r="Q28" s="16" t="s">
        <v>17</v>
      </c>
      <c r="R28" s="36">
        <f t="shared" si="7"/>
        <v>1</v>
      </c>
      <c r="S28" s="16" t="s">
        <v>14</v>
      </c>
      <c r="T28" s="36">
        <f t="shared" si="8"/>
        <v>1</v>
      </c>
      <c r="U28" s="16" t="s">
        <v>15</v>
      </c>
      <c r="V28" s="36">
        <f t="shared" si="9"/>
        <v>0</v>
      </c>
      <c r="W28" s="16" t="s">
        <v>17</v>
      </c>
      <c r="X28" s="36">
        <f t="shared" si="10"/>
        <v>0</v>
      </c>
      <c r="Y28" s="16" t="s">
        <v>13</v>
      </c>
      <c r="Z28" s="36">
        <f t="shared" si="11"/>
        <v>0</v>
      </c>
      <c r="AA28" s="16" t="s">
        <v>15</v>
      </c>
      <c r="AB28" s="36">
        <f t="shared" si="12"/>
        <v>1</v>
      </c>
      <c r="AC28" s="16" t="s">
        <v>13</v>
      </c>
      <c r="AD28" s="36">
        <f t="shared" si="13"/>
        <v>0</v>
      </c>
      <c r="AE28" s="16" t="s">
        <v>16</v>
      </c>
      <c r="AF28" s="36">
        <f t="shared" si="14"/>
        <v>1</v>
      </c>
      <c r="AG28" s="16" t="s">
        <v>16</v>
      </c>
      <c r="AH28" s="36">
        <f t="shared" si="15"/>
        <v>1</v>
      </c>
      <c r="AI28" s="16" t="s">
        <v>17</v>
      </c>
      <c r="AJ28" s="36">
        <f t="shared" si="16"/>
        <v>0</v>
      </c>
      <c r="AK28" s="16" t="s">
        <v>16</v>
      </c>
      <c r="AL28" s="36">
        <f t="shared" si="17"/>
        <v>0</v>
      </c>
      <c r="AM28" s="16" t="s">
        <v>16</v>
      </c>
      <c r="AN28" s="36">
        <f t="shared" si="18"/>
        <v>1</v>
      </c>
      <c r="AO28" s="16" t="s">
        <v>15</v>
      </c>
      <c r="AP28" s="36">
        <f t="shared" si="19"/>
        <v>1</v>
      </c>
      <c r="AQ28" s="16" t="s">
        <v>17</v>
      </c>
      <c r="AR28" s="36">
        <f t="shared" si="20"/>
        <v>0</v>
      </c>
      <c r="AS28" s="16" t="s">
        <v>15</v>
      </c>
      <c r="AT28" s="36">
        <f t="shared" si="21"/>
        <v>0</v>
      </c>
      <c r="AU28" s="16" t="s">
        <v>16</v>
      </c>
      <c r="AV28" s="36">
        <f t="shared" si="22"/>
        <v>0</v>
      </c>
      <c r="AW28" s="16" t="s">
        <v>14</v>
      </c>
      <c r="AX28" s="36">
        <f t="shared" si="23"/>
        <v>0</v>
      </c>
      <c r="AY28" s="16" t="s">
        <v>16</v>
      </c>
      <c r="AZ28" s="36">
        <f t="shared" si="24"/>
        <v>0</v>
      </c>
      <c r="BA28" s="16" t="s">
        <v>13</v>
      </c>
      <c r="BB28" s="36">
        <f t="shared" si="25"/>
        <v>0</v>
      </c>
      <c r="BC28" s="16" t="s">
        <v>16</v>
      </c>
      <c r="BD28" s="36">
        <f t="shared" si="26"/>
        <v>1</v>
      </c>
      <c r="BE28" s="35" t="s">
        <v>16</v>
      </c>
      <c r="BF28" s="36">
        <f t="shared" si="27"/>
        <v>0</v>
      </c>
      <c r="BG28" s="16" t="s">
        <v>13</v>
      </c>
      <c r="BH28" s="36">
        <f t="shared" si="28"/>
        <v>1</v>
      </c>
      <c r="BI28" s="16" t="s">
        <v>13</v>
      </c>
      <c r="BJ28" s="36">
        <f t="shared" si="29"/>
        <v>0</v>
      </c>
      <c r="BK28" s="16" t="s">
        <v>17</v>
      </c>
      <c r="BL28" s="36">
        <f t="shared" si="30"/>
        <v>1</v>
      </c>
      <c r="BM28" s="16" t="s">
        <v>13</v>
      </c>
      <c r="BN28" s="36">
        <f t="shared" si="31"/>
        <v>1</v>
      </c>
      <c r="BO28" s="16" t="s">
        <v>13</v>
      </c>
      <c r="BP28" s="36">
        <f t="shared" si="32"/>
        <v>1</v>
      </c>
      <c r="BQ28" s="16" t="s">
        <v>17</v>
      </c>
      <c r="BR28" s="36">
        <f t="shared" si="33"/>
        <v>0</v>
      </c>
      <c r="BS28" s="16" t="s">
        <v>13</v>
      </c>
      <c r="BT28" s="36">
        <f t="shared" si="34"/>
        <v>1</v>
      </c>
      <c r="BU28" s="16" t="s">
        <v>14</v>
      </c>
      <c r="BV28" s="36">
        <f t="shared" si="35"/>
        <v>1</v>
      </c>
      <c r="BW28" s="16" t="s">
        <v>16</v>
      </c>
      <c r="BX28" s="36">
        <f t="shared" si="36"/>
        <v>1</v>
      </c>
      <c r="BY28" s="16" t="s">
        <v>13</v>
      </c>
      <c r="BZ28" s="36">
        <f t="shared" si="37"/>
        <v>0</v>
      </c>
      <c r="CA28" s="16" t="s">
        <v>16</v>
      </c>
      <c r="CB28" s="36">
        <f t="shared" si="38"/>
        <v>1</v>
      </c>
      <c r="CC28" s="16" t="s">
        <v>16</v>
      </c>
      <c r="CD28" s="36">
        <f t="shared" si="39"/>
        <v>1</v>
      </c>
      <c r="CE28" s="16" t="s">
        <v>16</v>
      </c>
      <c r="CF28" s="36">
        <f t="shared" si="40"/>
        <v>0</v>
      </c>
      <c r="CG28" s="16" t="s">
        <v>15</v>
      </c>
      <c r="CH28" s="36">
        <f t="shared" si="41"/>
        <v>1</v>
      </c>
      <c r="CI28" s="16">
        <v>1</v>
      </c>
      <c r="CJ28" s="35">
        <v>2</v>
      </c>
      <c r="CK28" s="16">
        <v>5</v>
      </c>
      <c r="CL28" s="35">
        <v>1</v>
      </c>
      <c r="CM28" s="16">
        <v>1</v>
      </c>
      <c r="CN28" s="34">
        <f t="shared" si="0"/>
        <v>21</v>
      </c>
      <c r="CO28" s="37">
        <f t="shared" si="42"/>
        <v>19</v>
      </c>
      <c r="CP28" s="162">
        <f t="shared" si="1"/>
        <v>10</v>
      </c>
      <c r="CQ28" s="163">
        <f t="shared" si="43"/>
        <v>46.75</v>
      </c>
      <c r="CR28" s="10" t="str">
        <f t="shared" si="44"/>
        <v>CUKUP</v>
      </c>
    </row>
    <row r="29" spans="1:96" s="14" customFormat="1" thickBot="1" x14ac:dyDescent="0.3">
      <c r="A29" s="15">
        <v>14</v>
      </c>
      <c r="B29" s="48" t="s">
        <v>36</v>
      </c>
      <c r="C29" s="140" t="s">
        <v>229</v>
      </c>
      <c r="D29" s="141" t="s">
        <v>230</v>
      </c>
      <c r="E29" s="143" t="s">
        <v>244</v>
      </c>
      <c r="F29" s="142">
        <v>3</v>
      </c>
      <c r="G29" s="23" t="s">
        <v>15</v>
      </c>
      <c r="H29" s="36">
        <f t="shared" si="2"/>
        <v>1</v>
      </c>
      <c r="I29" s="25" t="s">
        <v>13</v>
      </c>
      <c r="J29" s="36">
        <f t="shared" si="3"/>
        <v>1</v>
      </c>
      <c r="K29" s="16" t="s">
        <v>13</v>
      </c>
      <c r="L29" s="36">
        <f t="shared" si="4"/>
        <v>1</v>
      </c>
      <c r="M29" s="16" t="s">
        <v>13</v>
      </c>
      <c r="N29" s="36">
        <f t="shared" si="5"/>
        <v>0</v>
      </c>
      <c r="O29" s="23" t="s">
        <v>13</v>
      </c>
      <c r="P29" s="36">
        <f t="shared" si="6"/>
        <v>0</v>
      </c>
      <c r="Q29" s="38" t="s">
        <v>14</v>
      </c>
      <c r="R29" s="36">
        <f t="shared" si="7"/>
        <v>0</v>
      </c>
      <c r="S29" s="16" t="s">
        <v>17</v>
      </c>
      <c r="T29" s="36">
        <f t="shared" si="8"/>
        <v>0</v>
      </c>
      <c r="U29" s="16" t="s">
        <v>14</v>
      </c>
      <c r="V29" s="36">
        <f t="shared" si="9"/>
        <v>0</v>
      </c>
      <c r="W29" s="16" t="s">
        <v>17</v>
      </c>
      <c r="X29" s="36">
        <f t="shared" si="10"/>
        <v>0</v>
      </c>
      <c r="Y29" s="16" t="s">
        <v>15</v>
      </c>
      <c r="Z29" s="36">
        <f t="shared" si="11"/>
        <v>1</v>
      </c>
      <c r="AA29" s="16" t="s">
        <v>15</v>
      </c>
      <c r="AB29" s="36">
        <f t="shared" si="12"/>
        <v>1</v>
      </c>
      <c r="AC29" s="16" t="s">
        <v>17</v>
      </c>
      <c r="AD29" s="36">
        <f t="shared" si="13"/>
        <v>1</v>
      </c>
      <c r="AE29" s="16" t="s">
        <v>17</v>
      </c>
      <c r="AF29" s="36">
        <f t="shared" si="14"/>
        <v>0</v>
      </c>
      <c r="AG29" s="16" t="s">
        <v>16</v>
      </c>
      <c r="AH29" s="36">
        <f t="shared" si="15"/>
        <v>1</v>
      </c>
      <c r="AI29" s="16" t="s">
        <v>15</v>
      </c>
      <c r="AJ29" s="36">
        <f t="shared" si="16"/>
        <v>0</v>
      </c>
      <c r="AK29" s="16" t="s">
        <v>13</v>
      </c>
      <c r="AL29" s="36">
        <f t="shared" si="17"/>
        <v>0</v>
      </c>
      <c r="AM29" s="16" t="s">
        <v>16</v>
      </c>
      <c r="AN29" s="36">
        <f t="shared" si="18"/>
        <v>1</v>
      </c>
      <c r="AO29" s="16" t="s">
        <v>15</v>
      </c>
      <c r="AP29" s="36">
        <f t="shared" si="19"/>
        <v>1</v>
      </c>
      <c r="AQ29" s="16" t="s">
        <v>13</v>
      </c>
      <c r="AR29" s="36">
        <f t="shared" si="20"/>
        <v>0</v>
      </c>
      <c r="AS29" s="16" t="s">
        <v>14</v>
      </c>
      <c r="AT29" s="36">
        <f t="shared" si="21"/>
        <v>0</v>
      </c>
      <c r="AU29" s="16" t="s">
        <v>17</v>
      </c>
      <c r="AV29" s="36">
        <f t="shared" si="22"/>
        <v>1</v>
      </c>
      <c r="AW29" s="16" t="s">
        <v>14</v>
      </c>
      <c r="AX29" s="36">
        <f t="shared" si="23"/>
        <v>0</v>
      </c>
      <c r="AY29" s="12" t="s">
        <v>14</v>
      </c>
      <c r="AZ29" s="36">
        <f t="shared" si="24"/>
        <v>0</v>
      </c>
      <c r="BA29" s="16" t="s">
        <v>13</v>
      </c>
      <c r="BB29" s="36">
        <f t="shared" si="25"/>
        <v>0</v>
      </c>
      <c r="BC29" s="16" t="s">
        <v>16</v>
      </c>
      <c r="BD29" s="36">
        <f t="shared" si="26"/>
        <v>1</v>
      </c>
      <c r="BE29" s="22" t="s">
        <v>15</v>
      </c>
      <c r="BF29" s="36">
        <f t="shared" si="27"/>
        <v>0</v>
      </c>
      <c r="BG29" s="16" t="s">
        <v>13</v>
      </c>
      <c r="BH29" s="36">
        <f t="shared" si="28"/>
        <v>1</v>
      </c>
      <c r="BI29" s="16" t="s">
        <v>17</v>
      </c>
      <c r="BJ29" s="36">
        <f t="shared" si="29"/>
        <v>1</v>
      </c>
      <c r="BK29" s="16" t="s">
        <v>13</v>
      </c>
      <c r="BL29" s="36">
        <f t="shared" si="30"/>
        <v>0</v>
      </c>
      <c r="BM29" s="16" t="s">
        <v>13</v>
      </c>
      <c r="BN29" s="36">
        <f t="shared" si="31"/>
        <v>1</v>
      </c>
      <c r="BO29" s="16" t="s">
        <v>16</v>
      </c>
      <c r="BP29" s="36">
        <f t="shared" si="32"/>
        <v>0</v>
      </c>
      <c r="BQ29" s="16" t="s">
        <v>14</v>
      </c>
      <c r="BR29" s="36">
        <f t="shared" si="33"/>
        <v>1</v>
      </c>
      <c r="BS29" s="16" t="s">
        <v>16</v>
      </c>
      <c r="BT29" s="36">
        <f t="shared" si="34"/>
        <v>0</v>
      </c>
      <c r="BU29" s="16" t="s">
        <v>14</v>
      </c>
      <c r="BV29" s="36">
        <f t="shared" si="35"/>
        <v>1</v>
      </c>
      <c r="BW29" s="16" t="s">
        <v>16</v>
      </c>
      <c r="BX29" s="36">
        <f t="shared" si="36"/>
        <v>1</v>
      </c>
      <c r="BY29" s="16" t="s">
        <v>14</v>
      </c>
      <c r="BZ29" s="36">
        <f t="shared" si="37"/>
        <v>1</v>
      </c>
      <c r="CA29" s="16" t="s">
        <v>14</v>
      </c>
      <c r="CB29" s="36">
        <f t="shared" si="38"/>
        <v>0</v>
      </c>
      <c r="CC29" s="16" t="s">
        <v>16</v>
      </c>
      <c r="CD29" s="36">
        <f t="shared" si="39"/>
        <v>1</v>
      </c>
      <c r="CE29" s="16" t="s">
        <v>14</v>
      </c>
      <c r="CF29" s="36">
        <f t="shared" si="40"/>
        <v>1</v>
      </c>
      <c r="CG29" s="16" t="s">
        <v>15</v>
      </c>
      <c r="CH29" s="36">
        <f t="shared" si="41"/>
        <v>1</v>
      </c>
      <c r="CI29" s="16">
        <v>2</v>
      </c>
      <c r="CJ29" s="35">
        <v>5</v>
      </c>
      <c r="CK29" s="16">
        <v>7</v>
      </c>
      <c r="CL29" s="35">
        <v>6</v>
      </c>
      <c r="CM29" s="16">
        <v>3</v>
      </c>
      <c r="CN29" s="34">
        <f t="shared" si="0"/>
        <v>21</v>
      </c>
      <c r="CO29" s="37">
        <f t="shared" si="42"/>
        <v>19</v>
      </c>
      <c r="CP29" s="162">
        <f t="shared" si="1"/>
        <v>23</v>
      </c>
      <c r="CQ29" s="163">
        <f t="shared" si="43"/>
        <v>59.75</v>
      </c>
      <c r="CR29" s="10" t="str">
        <f t="shared" si="44"/>
        <v>BAIK SEKALI</v>
      </c>
    </row>
    <row r="30" spans="1:96" s="14" customFormat="1" thickBot="1" x14ac:dyDescent="0.3">
      <c r="A30" s="15">
        <v>15</v>
      </c>
      <c r="B30" s="48" t="s">
        <v>37</v>
      </c>
      <c r="C30" s="134" t="s">
        <v>229</v>
      </c>
      <c r="D30" s="135" t="s">
        <v>230</v>
      </c>
      <c r="E30" s="135" t="s">
        <v>245</v>
      </c>
      <c r="F30" s="139">
        <v>2</v>
      </c>
      <c r="G30" s="35" t="s">
        <v>16</v>
      </c>
      <c r="H30" s="36">
        <f t="shared" si="2"/>
        <v>0</v>
      </c>
      <c r="I30" s="35" t="s">
        <v>13</v>
      </c>
      <c r="J30" s="36">
        <f t="shared" si="3"/>
        <v>1</v>
      </c>
      <c r="K30" s="35" t="s">
        <v>13</v>
      </c>
      <c r="L30" s="36">
        <f t="shared" si="4"/>
        <v>1</v>
      </c>
      <c r="M30" s="35" t="s">
        <v>16</v>
      </c>
      <c r="N30" s="36">
        <f t="shared" si="5"/>
        <v>0</v>
      </c>
      <c r="O30" s="35" t="s">
        <v>13</v>
      </c>
      <c r="P30" s="36">
        <f t="shared" si="6"/>
        <v>0</v>
      </c>
      <c r="Q30" s="35" t="s">
        <v>13</v>
      </c>
      <c r="R30" s="36">
        <f t="shared" si="7"/>
        <v>0</v>
      </c>
      <c r="S30" s="35" t="s">
        <v>14</v>
      </c>
      <c r="T30" s="36">
        <f t="shared" si="8"/>
        <v>1</v>
      </c>
      <c r="U30" s="35" t="s">
        <v>15</v>
      </c>
      <c r="V30" s="36">
        <f t="shared" si="9"/>
        <v>0</v>
      </c>
      <c r="W30" s="35" t="s">
        <v>16</v>
      </c>
      <c r="X30" s="36">
        <f t="shared" si="10"/>
        <v>1</v>
      </c>
      <c r="Y30" s="35" t="s">
        <v>16</v>
      </c>
      <c r="Z30" s="36">
        <f t="shared" si="11"/>
        <v>0</v>
      </c>
      <c r="AA30" s="35" t="s">
        <v>16</v>
      </c>
      <c r="AB30" s="36">
        <f t="shared" si="12"/>
        <v>0</v>
      </c>
      <c r="AC30" s="35" t="s">
        <v>16</v>
      </c>
      <c r="AD30" s="36">
        <f t="shared" si="13"/>
        <v>0</v>
      </c>
      <c r="AE30" s="35" t="s">
        <v>16</v>
      </c>
      <c r="AF30" s="36">
        <f t="shared" si="14"/>
        <v>1</v>
      </c>
      <c r="AG30" s="35" t="s">
        <v>16</v>
      </c>
      <c r="AH30" s="36">
        <f t="shared" si="15"/>
        <v>1</v>
      </c>
      <c r="AI30" s="35" t="s">
        <v>16</v>
      </c>
      <c r="AJ30" s="36">
        <f t="shared" si="16"/>
        <v>0</v>
      </c>
      <c r="AK30" s="35" t="s">
        <v>15</v>
      </c>
      <c r="AL30" s="36">
        <f t="shared" si="17"/>
        <v>1</v>
      </c>
      <c r="AM30" s="35" t="s">
        <v>16</v>
      </c>
      <c r="AN30" s="36">
        <f t="shared" si="18"/>
        <v>1</v>
      </c>
      <c r="AO30" s="35" t="s">
        <v>15</v>
      </c>
      <c r="AP30" s="36">
        <f t="shared" si="19"/>
        <v>1</v>
      </c>
      <c r="AQ30" s="35" t="s">
        <v>15</v>
      </c>
      <c r="AR30" s="36">
        <f t="shared" si="20"/>
        <v>1</v>
      </c>
      <c r="AS30" s="35" t="s">
        <v>17</v>
      </c>
      <c r="AT30" s="36">
        <f t="shared" si="21"/>
        <v>0</v>
      </c>
      <c r="AU30" s="35" t="s">
        <v>17</v>
      </c>
      <c r="AV30" s="36">
        <f t="shared" si="22"/>
        <v>1</v>
      </c>
      <c r="AW30" s="35" t="s">
        <v>16</v>
      </c>
      <c r="AX30" s="36">
        <f t="shared" si="23"/>
        <v>1</v>
      </c>
      <c r="AY30" s="35" t="s">
        <v>14</v>
      </c>
      <c r="AZ30" s="36">
        <f t="shared" si="24"/>
        <v>0</v>
      </c>
      <c r="BA30" s="35" t="s">
        <v>14</v>
      </c>
      <c r="BB30" s="36">
        <f t="shared" si="25"/>
        <v>0</v>
      </c>
      <c r="BC30" s="35" t="s">
        <v>16</v>
      </c>
      <c r="BD30" s="36">
        <f t="shared" si="26"/>
        <v>1</v>
      </c>
      <c r="BE30" s="35" t="s">
        <v>14</v>
      </c>
      <c r="BF30" s="36">
        <f t="shared" si="27"/>
        <v>0</v>
      </c>
      <c r="BG30" s="35" t="s">
        <v>14</v>
      </c>
      <c r="BH30" s="36">
        <f t="shared" si="28"/>
        <v>0</v>
      </c>
      <c r="BI30" s="35" t="s">
        <v>13</v>
      </c>
      <c r="BJ30" s="36">
        <f t="shared" si="29"/>
        <v>0</v>
      </c>
      <c r="BK30" s="35" t="s">
        <v>14</v>
      </c>
      <c r="BL30" s="36">
        <f t="shared" si="30"/>
        <v>0</v>
      </c>
      <c r="BM30" s="35" t="s">
        <v>13</v>
      </c>
      <c r="BN30" s="36">
        <f t="shared" si="31"/>
        <v>1</v>
      </c>
      <c r="BO30" s="35" t="s">
        <v>15</v>
      </c>
      <c r="BP30" s="36">
        <f t="shared" si="32"/>
        <v>0</v>
      </c>
      <c r="BQ30" s="35" t="s">
        <v>14</v>
      </c>
      <c r="BR30" s="36">
        <f t="shared" si="33"/>
        <v>1</v>
      </c>
      <c r="BS30" s="35" t="s">
        <v>15</v>
      </c>
      <c r="BT30" s="36">
        <f t="shared" si="34"/>
        <v>0</v>
      </c>
      <c r="BU30" s="35" t="s">
        <v>14</v>
      </c>
      <c r="BV30" s="36">
        <f t="shared" si="35"/>
        <v>1</v>
      </c>
      <c r="BW30" s="35" t="s">
        <v>15</v>
      </c>
      <c r="BX30" s="36">
        <f t="shared" si="36"/>
        <v>0</v>
      </c>
      <c r="BY30" s="35" t="s">
        <v>13</v>
      </c>
      <c r="BZ30" s="36">
        <f t="shared" si="37"/>
        <v>0</v>
      </c>
      <c r="CA30" s="35" t="s">
        <v>16</v>
      </c>
      <c r="CB30" s="36">
        <f t="shared" si="38"/>
        <v>1</v>
      </c>
      <c r="CC30" s="35" t="s">
        <v>16</v>
      </c>
      <c r="CD30" s="36">
        <f t="shared" si="39"/>
        <v>1</v>
      </c>
      <c r="CE30" s="35" t="s">
        <v>14</v>
      </c>
      <c r="CF30" s="36">
        <f t="shared" si="40"/>
        <v>1</v>
      </c>
      <c r="CG30" s="35" t="s">
        <v>15</v>
      </c>
      <c r="CH30" s="36">
        <f t="shared" si="41"/>
        <v>1</v>
      </c>
      <c r="CI30" s="35">
        <v>2</v>
      </c>
      <c r="CJ30" s="35">
        <v>1</v>
      </c>
      <c r="CK30" s="35">
        <v>4</v>
      </c>
      <c r="CL30" s="35">
        <v>5</v>
      </c>
      <c r="CM30" s="35">
        <v>6</v>
      </c>
      <c r="CN30" s="34">
        <f t="shared" si="0"/>
        <v>20</v>
      </c>
      <c r="CO30" s="37">
        <f t="shared" si="42"/>
        <v>20</v>
      </c>
      <c r="CP30" s="162">
        <f t="shared" si="1"/>
        <v>18</v>
      </c>
      <c r="CQ30" s="163">
        <f t="shared" si="43"/>
        <v>53</v>
      </c>
      <c r="CR30" s="10" t="str">
        <f t="shared" si="44"/>
        <v xml:space="preserve">BAIK </v>
      </c>
    </row>
    <row r="31" spans="1:96" s="14" customFormat="1" thickBot="1" x14ac:dyDescent="0.3">
      <c r="A31" s="13">
        <v>16</v>
      </c>
      <c r="B31" s="48" t="s">
        <v>38</v>
      </c>
      <c r="C31" s="134" t="s">
        <v>229</v>
      </c>
      <c r="D31" s="135" t="s">
        <v>230</v>
      </c>
      <c r="E31" s="138" t="s">
        <v>246</v>
      </c>
      <c r="F31" s="139">
        <v>9</v>
      </c>
      <c r="G31" s="35" t="s">
        <v>15</v>
      </c>
      <c r="H31" s="36">
        <f t="shared" si="2"/>
        <v>1</v>
      </c>
      <c r="I31" s="35" t="s">
        <v>14</v>
      </c>
      <c r="J31" s="36">
        <f t="shared" si="3"/>
        <v>0</v>
      </c>
      <c r="K31" s="35" t="s">
        <v>13</v>
      </c>
      <c r="L31" s="36">
        <f t="shared" si="4"/>
        <v>1</v>
      </c>
      <c r="M31" s="35" t="s">
        <v>13</v>
      </c>
      <c r="N31" s="36">
        <f t="shared" si="5"/>
        <v>0</v>
      </c>
      <c r="O31" s="35" t="s">
        <v>14</v>
      </c>
      <c r="P31" s="36">
        <f t="shared" si="6"/>
        <v>0</v>
      </c>
      <c r="Q31" s="35" t="s">
        <v>16</v>
      </c>
      <c r="R31" s="36">
        <f t="shared" si="7"/>
        <v>0</v>
      </c>
      <c r="S31" s="35" t="s">
        <v>14</v>
      </c>
      <c r="T31" s="36">
        <f t="shared" si="8"/>
        <v>1</v>
      </c>
      <c r="U31" s="35" t="s">
        <v>14</v>
      </c>
      <c r="V31" s="36">
        <f t="shared" si="9"/>
        <v>0</v>
      </c>
      <c r="W31" s="35" t="s">
        <v>16</v>
      </c>
      <c r="X31" s="36">
        <f t="shared" si="10"/>
        <v>1</v>
      </c>
      <c r="Y31" s="35" t="s">
        <v>15</v>
      </c>
      <c r="Z31" s="36">
        <f t="shared" si="11"/>
        <v>1</v>
      </c>
      <c r="AA31" s="35" t="s">
        <v>16</v>
      </c>
      <c r="AB31" s="36">
        <f t="shared" si="12"/>
        <v>0</v>
      </c>
      <c r="AC31" s="35" t="s">
        <v>17</v>
      </c>
      <c r="AD31" s="36">
        <f t="shared" si="13"/>
        <v>1</v>
      </c>
      <c r="AE31" s="35" t="s">
        <v>16</v>
      </c>
      <c r="AF31" s="36">
        <f t="shared" si="14"/>
        <v>1</v>
      </c>
      <c r="AG31" s="35" t="s">
        <v>16</v>
      </c>
      <c r="AH31" s="36">
        <f t="shared" si="15"/>
        <v>1</v>
      </c>
      <c r="AI31" s="35" t="s">
        <v>17</v>
      </c>
      <c r="AJ31" s="36">
        <f t="shared" si="16"/>
        <v>0</v>
      </c>
      <c r="AK31" s="35" t="s">
        <v>15</v>
      </c>
      <c r="AL31" s="36">
        <f t="shared" si="17"/>
        <v>1</v>
      </c>
      <c r="AM31" s="35" t="s">
        <v>16</v>
      </c>
      <c r="AN31" s="36">
        <f t="shared" si="18"/>
        <v>1</v>
      </c>
      <c r="AO31" s="35" t="s">
        <v>14</v>
      </c>
      <c r="AP31" s="36">
        <f t="shared" si="19"/>
        <v>0</v>
      </c>
      <c r="AQ31" s="35" t="s">
        <v>15</v>
      </c>
      <c r="AR31" s="36">
        <f t="shared" si="20"/>
        <v>1</v>
      </c>
      <c r="AS31" s="35" t="s">
        <v>15</v>
      </c>
      <c r="AT31" s="36">
        <f t="shared" si="21"/>
        <v>0</v>
      </c>
      <c r="AU31" s="35" t="s">
        <v>17</v>
      </c>
      <c r="AV31" s="36">
        <f t="shared" si="22"/>
        <v>1</v>
      </c>
      <c r="AW31" s="35" t="s">
        <v>16</v>
      </c>
      <c r="AX31" s="36">
        <f t="shared" si="23"/>
        <v>1</v>
      </c>
      <c r="AY31" s="35" t="s">
        <v>14</v>
      </c>
      <c r="AZ31" s="36">
        <f t="shared" si="24"/>
        <v>0</v>
      </c>
      <c r="BA31" s="35" t="s">
        <v>13</v>
      </c>
      <c r="BB31" s="36">
        <f t="shared" si="25"/>
        <v>0</v>
      </c>
      <c r="BC31" s="35" t="s">
        <v>13</v>
      </c>
      <c r="BD31" s="36">
        <f t="shared" si="26"/>
        <v>0</v>
      </c>
      <c r="BE31" s="35" t="s">
        <v>13</v>
      </c>
      <c r="BF31" s="36">
        <f t="shared" si="27"/>
        <v>1</v>
      </c>
      <c r="BG31" s="35" t="s">
        <v>13</v>
      </c>
      <c r="BH31" s="36">
        <f t="shared" si="28"/>
        <v>1</v>
      </c>
      <c r="BI31" s="35" t="s">
        <v>17</v>
      </c>
      <c r="BJ31" s="36">
        <f t="shared" si="29"/>
        <v>1</v>
      </c>
      <c r="BK31" s="35" t="s">
        <v>13</v>
      </c>
      <c r="BL31" s="36">
        <f t="shared" si="30"/>
        <v>0</v>
      </c>
      <c r="BM31" s="35" t="s">
        <v>13</v>
      </c>
      <c r="BN31" s="36">
        <f t="shared" si="31"/>
        <v>1</v>
      </c>
      <c r="BO31" s="35" t="s">
        <v>15</v>
      </c>
      <c r="BP31" s="36">
        <f t="shared" si="32"/>
        <v>0</v>
      </c>
      <c r="BQ31" s="35" t="s">
        <v>14</v>
      </c>
      <c r="BR31" s="36">
        <f t="shared" si="33"/>
        <v>1</v>
      </c>
      <c r="BS31" s="35" t="s">
        <v>13</v>
      </c>
      <c r="BT31" s="36">
        <f t="shared" si="34"/>
        <v>1</v>
      </c>
      <c r="BU31" s="35" t="s">
        <v>14</v>
      </c>
      <c r="BV31" s="36">
        <f t="shared" si="35"/>
        <v>1</v>
      </c>
      <c r="BW31" s="35" t="s">
        <v>15</v>
      </c>
      <c r="BX31" s="36">
        <f t="shared" si="36"/>
        <v>0</v>
      </c>
      <c r="BY31" s="35" t="s">
        <v>15</v>
      </c>
      <c r="BZ31" s="36">
        <f t="shared" si="37"/>
        <v>0</v>
      </c>
      <c r="CA31" s="35" t="s">
        <v>16</v>
      </c>
      <c r="CB31" s="36">
        <f t="shared" si="38"/>
        <v>1</v>
      </c>
      <c r="CC31" s="35" t="s">
        <v>16</v>
      </c>
      <c r="CD31" s="36">
        <f t="shared" si="39"/>
        <v>1</v>
      </c>
      <c r="CE31" s="35" t="s">
        <v>14</v>
      </c>
      <c r="CF31" s="36">
        <f t="shared" si="40"/>
        <v>1</v>
      </c>
      <c r="CG31" s="35" t="s">
        <v>13</v>
      </c>
      <c r="CH31" s="36">
        <f t="shared" si="41"/>
        <v>0</v>
      </c>
      <c r="CI31" s="35">
        <v>4</v>
      </c>
      <c r="CJ31" s="35">
        <v>0</v>
      </c>
      <c r="CK31" s="35">
        <v>5</v>
      </c>
      <c r="CL31" s="35">
        <v>6</v>
      </c>
      <c r="CM31" s="35">
        <v>5</v>
      </c>
      <c r="CN31" s="34">
        <f t="shared" si="0"/>
        <v>23</v>
      </c>
      <c r="CO31" s="37">
        <f t="shared" si="42"/>
        <v>17</v>
      </c>
      <c r="CP31" s="162">
        <f t="shared" si="1"/>
        <v>20</v>
      </c>
      <c r="CQ31" s="163">
        <f t="shared" si="43"/>
        <v>60.25</v>
      </c>
      <c r="CR31" s="10" t="str">
        <f t="shared" si="44"/>
        <v>BAIK SEKALI</v>
      </c>
    </row>
    <row r="32" spans="1:96" s="14" customFormat="1" thickBot="1" x14ac:dyDescent="0.3">
      <c r="A32" s="13">
        <v>17</v>
      </c>
      <c r="B32" s="48" t="s">
        <v>39</v>
      </c>
      <c r="C32" s="134" t="s">
        <v>229</v>
      </c>
      <c r="D32" s="135" t="s">
        <v>230</v>
      </c>
      <c r="E32" s="138" t="s">
        <v>247</v>
      </c>
      <c r="F32" s="139">
        <v>8</v>
      </c>
      <c r="G32" s="35" t="s">
        <v>15</v>
      </c>
      <c r="H32" s="36">
        <f t="shared" si="2"/>
        <v>1</v>
      </c>
      <c r="I32" s="35" t="s">
        <v>14</v>
      </c>
      <c r="J32" s="36">
        <f t="shared" si="3"/>
        <v>0</v>
      </c>
      <c r="K32" s="35" t="s">
        <v>13</v>
      </c>
      <c r="L32" s="36">
        <f t="shared" si="4"/>
        <v>1</v>
      </c>
      <c r="M32" s="35" t="s">
        <v>17</v>
      </c>
      <c r="N32" s="36">
        <f t="shared" si="5"/>
        <v>1</v>
      </c>
      <c r="O32" s="35" t="s">
        <v>14</v>
      </c>
      <c r="P32" s="36">
        <f t="shared" si="6"/>
        <v>0</v>
      </c>
      <c r="Q32" s="35" t="s">
        <v>17</v>
      </c>
      <c r="R32" s="36">
        <f t="shared" si="7"/>
        <v>1</v>
      </c>
      <c r="S32" s="35" t="s">
        <v>14</v>
      </c>
      <c r="T32" s="36">
        <f t="shared" si="8"/>
        <v>1</v>
      </c>
      <c r="U32" s="35" t="s">
        <v>14</v>
      </c>
      <c r="V32" s="36">
        <f t="shared" si="9"/>
        <v>0</v>
      </c>
      <c r="W32" s="35" t="s">
        <v>16</v>
      </c>
      <c r="X32" s="36">
        <f t="shared" si="10"/>
        <v>1</v>
      </c>
      <c r="Y32" s="35" t="s">
        <v>15</v>
      </c>
      <c r="Z32" s="36">
        <f t="shared" si="11"/>
        <v>1</v>
      </c>
      <c r="AA32" s="35" t="s">
        <v>16</v>
      </c>
      <c r="AB32" s="36">
        <f t="shared" si="12"/>
        <v>0</v>
      </c>
      <c r="AC32" s="35" t="s">
        <v>17</v>
      </c>
      <c r="AD32" s="36">
        <f t="shared" si="13"/>
        <v>1</v>
      </c>
      <c r="AE32" s="35" t="s">
        <v>16</v>
      </c>
      <c r="AF32" s="36">
        <f t="shared" si="14"/>
        <v>1</v>
      </c>
      <c r="AG32" s="35" t="s">
        <v>16</v>
      </c>
      <c r="AH32" s="36">
        <f t="shared" si="15"/>
        <v>1</v>
      </c>
      <c r="AI32" s="35" t="s">
        <v>17</v>
      </c>
      <c r="AJ32" s="36">
        <f t="shared" si="16"/>
        <v>0</v>
      </c>
      <c r="AK32" s="35" t="s">
        <v>14</v>
      </c>
      <c r="AL32" s="36">
        <f t="shared" si="17"/>
        <v>0</v>
      </c>
      <c r="AM32" s="35" t="s">
        <v>13</v>
      </c>
      <c r="AN32" s="36">
        <f t="shared" si="18"/>
        <v>0</v>
      </c>
      <c r="AO32" s="35" t="s">
        <v>15</v>
      </c>
      <c r="AP32" s="36">
        <f t="shared" si="19"/>
        <v>1</v>
      </c>
      <c r="AQ32" s="35" t="s">
        <v>15</v>
      </c>
      <c r="AR32" s="36">
        <f t="shared" si="20"/>
        <v>1</v>
      </c>
      <c r="AS32" s="35" t="s">
        <v>15</v>
      </c>
      <c r="AT32" s="36">
        <f t="shared" si="21"/>
        <v>0</v>
      </c>
      <c r="AU32" s="35" t="s">
        <v>17</v>
      </c>
      <c r="AV32" s="36">
        <f t="shared" si="22"/>
        <v>1</v>
      </c>
      <c r="AW32" s="35" t="s">
        <v>16</v>
      </c>
      <c r="AX32" s="36">
        <f t="shared" si="23"/>
        <v>1</v>
      </c>
      <c r="AY32" s="35" t="s">
        <v>14</v>
      </c>
      <c r="AZ32" s="36">
        <f t="shared" si="24"/>
        <v>0</v>
      </c>
      <c r="BA32" s="35" t="s">
        <v>16</v>
      </c>
      <c r="BB32" s="36">
        <f t="shared" si="25"/>
        <v>0</v>
      </c>
      <c r="BC32" s="35" t="s">
        <v>15</v>
      </c>
      <c r="BD32" s="36">
        <f t="shared" si="26"/>
        <v>0</v>
      </c>
      <c r="BE32" s="35" t="s">
        <v>16</v>
      </c>
      <c r="BF32" s="36">
        <f t="shared" si="27"/>
        <v>0</v>
      </c>
      <c r="BG32" s="35" t="s">
        <v>17</v>
      </c>
      <c r="BH32" s="36">
        <f t="shared" si="28"/>
        <v>0</v>
      </c>
      <c r="BI32" s="35" t="s">
        <v>14</v>
      </c>
      <c r="BJ32" s="36">
        <f t="shared" si="29"/>
        <v>0</v>
      </c>
      <c r="BK32" s="35" t="s">
        <v>16</v>
      </c>
      <c r="BL32" s="36">
        <f t="shared" si="30"/>
        <v>0</v>
      </c>
      <c r="BM32" s="35" t="s">
        <v>13</v>
      </c>
      <c r="BN32" s="36">
        <f t="shared" si="31"/>
        <v>1</v>
      </c>
      <c r="BO32" s="35" t="s">
        <v>16</v>
      </c>
      <c r="BP32" s="36">
        <f t="shared" si="32"/>
        <v>0</v>
      </c>
      <c r="BQ32" s="35" t="s">
        <v>14</v>
      </c>
      <c r="BR32" s="36">
        <f t="shared" si="33"/>
        <v>1</v>
      </c>
      <c r="BS32" s="35" t="s">
        <v>13</v>
      </c>
      <c r="BT32" s="36">
        <f t="shared" si="34"/>
        <v>1</v>
      </c>
      <c r="BU32" s="35" t="s">
        <v>14</v>
      </c>
      <c r="BV32" s="36">
        <f t="shared" si="35"/>
        <v>1</v>
      </c>
      <c r="BW32" s="35" t="s">
        <v>16</v>
      </c>
      <c r="BX32" s="36">
        <f t="shared" si="36"/>
        <v>1</v>
      </c>
      <c r="BY32" s="35" t="s">
        <v>16</v>
      </c>
      <c r="BZ32" s="36">
        <f t="shared" si="37"/>
        <v>0</v>
      </c>
      <c r="CA32" s="35" t="s">
        <v>16</v>
      </c>
      <c r="CB32" s="36">
        <f t="shared" si="38"/>
        <v>1</v>
      </c>
      <c r="CC32" s="35" t="s">
        <v>14</v>
      </c>
      <c r="CD32" s="36">
        <f t="shared" si="39"/>
        <v>0</v>
      </c>
      <c r="CE32" s="35" t="s">
        <v>14</v>
      </c>
      <c r="CF32" s="36">
        <f t="shared" si="40"/>
        <v>1</v>
      </c>
      <c r="CG32" s="35" t="s">
        <v>15</v>
      </c>
      <c r="CH32" s="36">
        <f t="shared" si="41"/>
        <v>1</v>
      </c>
      <c r="CI32" s="35">
        <v>4</v>
      </c>
      <c r="CJ32" s="35">
        <v>2</v>
      </c>
      <c r="CK32" s="35">
        <v>0</v>
      </c>
      <c r="CL32" s="35">
        <v>3</v>
      </c>
      <c r="CM32" s="35">
        <v>3</v>
      </c>
      <c r="CN32" s="34">
        <f t="shared" si="0"/>
        <v>22</v>
      </c>
      <c r="CO32" s="37">
        <f t="shared" si="42"/>
        <v>18</v>
      </c>
      <c r="CP32" s="162">
        <f t="shared" si="1"/>
        <v>12</v>
      </c>
      <c r="CQ32" s="163">
        <f t="shared" si="43"/>
        <v>50.5</v>
      </c>
      <c r="CR32" s="10" t="str">
        <f t="shared" si="44"/>
        <v xml:space="preserve">BAIK </v>
      </c>
    </row>
    <row r="33" spans="1:96" s="14" customFormat="1" thickBot="1" x14ac:dyDescent="0.3">
      <c r="A33" s="15">
        <v>18</v>
      </c>
      <c r="B33" s="48" t="s">
        <v>40</v>
      </c>
      <c r="C33" s="140" t="s">
        <v>229</v>
      </c>
      <c r="D33" s="141" t="s">
        <v>230</v>
      </c>
      <c r="E33" s="144" t="s">
        <v>248</v>
      </c>
      <c r="F33" s="142">
        <v>7</v>
      </c>
      <c r="G33" s="23" t="s">
        <v>15</v>
      </c>
      <c r="H33" s="36">
        <f t="shared" si="2"/>
        <v>1</v>
      </c>
      <c r="I33" s="25" t="s">
        <v>14</v>
      </c>
      <c r="J33" s="36">
        <f t="shared" si="3"/>
        <v>0</v>
      </c>
      <c r="K33" s="16" t="s">
        <v>13</v>
      </c>
      <c r="L33" s="36">
        <f t="shared" si="4"/>
        <v>1</v>
      </c>
      <c r="M33" s="16" t="s">
        <v>17</v>
      </c>
      <c r="N33" s="36">
        <f t="shared" si="5"/>
        <v>1</v>
      </c>
      <c r="O33" s="23" t="s">
        <v>17</v>
      </c>
      <c r="P33" s="36">
        <f t="shared" si="6"/>
        <v>1</v>
      </c>
      <c r="Q33" s="16" t="s">
        <v>14</v>
      </c>
      <c r="R33" s="36">
        <f t="shared" si="7"/>
        <v>0</v>
      </c>
      <c r="S33" s="16" t="s">
        <v>17</v>
      </c>
      <c r="T33" s="36">
        <f t="shared" si="8"/>
        <v>0</v>
      </c>
      <c r="U33" s="16" t="s">
        <v>13</v>
      </c>
      <c r="V33" s="36">
        <f t="shared" si="9"/>
        <v>0</v>
      </c>
      <c r="W33" s="16" t="s">
        <v>17</v>
      </c>
      <c r="X33" s="36">
        <f t="shared" si="10"/>
        <v>0</v>
      </c>
      <c r="Y33" s="16" t="s">
        <v>15</v>
      </c>
      <c r="Z33" s="36">
        <f t="shared" si="11"/>
        <v>1</v>
      </c>
      <c r="AA33" s="16" t="s">
        <v>17</v>
      </c>
      <c r="AB33" s="36">
        <f t="shared" si="12"/>
        <v>0</v>
      </c>
      <c r="AC33" s="16" t="s">
        <v>17</v>
      </c>
      <c r="AD33" s="36">
        <f t="shared" si="13"/>
        <v>1</v>
      </c>
      <c r="AE33" s="16" t="s">
        <v>16</v>
      </c>
      <c r="AF33" s="36">
        <f t="shared" si="14"/>
        <v>1</v>
      </c>
      <c r="AG33" s="16" t="s">
        <v>16</v>
      </c>
      <c r="AH33" s="36">
        <f t="shared" si="15"/>
        <v>1</v>
      </c>
      <c r="AI33" s="16" t="s">
        <v>15</v>
      </c>
      <c r="AJ33" s="36">
        <f t="shared" si="16"/>
        <v>0</v>
      </c>
      <c r="AK33" s="16" t="s">
        <v>14</v>
      </c>
      <c r="AL33" s="36">
        <f t="shared" si="17"/>
        <v>0</v>
      </c>
      <c r="AM33" s="16" t="s">
        <v>16</v>
      </c>
      <c r="AN33" s="36">
        <f t="shared" si="18"/>
        <v>1</v>
      </c>
      <c r="AO33" s="16" t="s">
        <v>15</v>
      </c>
      <c r="AP33" s="36">
        <f t="shared" si="19"/>
        <v>1</v>
      </c>
      <c r="AQ33" s="16" t="s">
        <v>15</v>
      </c>
      <c r="AR33" s="36">
        <f t="shared" si="20"/>
        <v>1</v>
      </c>
      <c r="AS33" s="16" t="s">
        <v>14</v>
      </c>
      <c r="AT33" s="36">
        <f t="shared" si="21"/>
        <v>0</v>
      </c>
      <c r="AU33" s="16" t="s">
        <v>17</v>
      </c>
      <c r="AV33" s="36">
        <f t="shared" si="22"/>
        <v>1</v>
      </c>
      <c r="AW33" s="16" t="s">
        <v>16</v>
      </c>
      <c r="AX33" s="36">
        <f t="shared" si="23"/>
        <v>1</v>
      </c>
      <c r="AY33" s="16" t="s">
        <v>16</v>
      </c>
      <c r="AZ33" s="36">
        <f t="shared" si="24"/>
        <v>0</v>
      </c>
      <c r="BA33" s="16" t="s">
        <v>13</v>
      </c>
      <c r="BB33" s="36">
        <f t="shared" si="25"/>
        <v>0</v>
      </c>
      <c r="BC33" s="16" t="s">
        <v>16</v>
      </c>
      <c r="BD33" s="36">
        <f t="shared" si="26"/>
        <v>1</v>
      </c>
      <c r="BE33" s="22" t="s">
        <v>16</v>
      </c>
      <c r="BF33" s="36">
        <f t="shared" si="27"/>
        <v>0</v>
      </c>
      <c r="BG33" s="16" t="s">
        <v>14</v>
      </c>
      <c r="BH33" s="36">
        <f t="shared" si="28"/>
        <v>0</v>
      </c>
      <c r="BI33" s="16" t="s">
        <v>17</v>
      </c>
      <c r="BJ33" s="36">
        <f t="shared" si="29"/>
        <v>1</v>
      </c>
      <c r="BK33" s="16" t="s">
        <v>17</v>
      </c>
      <c r="BL33" s="36">
        <f t="shared" si="30"/>
        <v>1</v>
      </c>
      <c r="BM33" s="16" t="s">
        <v>13</v>
      </c>
      <c r="BN33" s="36">
        <f t="shared" si="31"/>
        <v>1</v>
      </c>
      <c r="BO33" s="16" t="s">
        <v>16</v>
      </c>
      <c r="BP33" s="36">
        <f t="shared" si="32"/>
        <v>0</v>
      </c>
      <c r="BQ33" s="16" t="s">
        <v>14</v>
      </c>
      <c r="BR33" s="36">
        <f t="shared" si="33"/>
        <v>1</v>
      </c>
      <c r="BS33" s="16" t="s">
        <v>15</v>
      </c>
      <c r="BT33" s="36">
        <f t="shared" si="34"/>
        <v>0</v>
      </c>
      <c r="BU33" s="16" t="s">
        <v>14</v>
      </c>
      <c r="BV33" s="36">
        <f t="shared" si="35"/>
        <v>1</v>
      </c>
      <c r="BW33" s="16" t="s">
        <v>14</v>
      </c>
      <c r="BX33" s="36">
        <f t="shared" si="36"/>
        <v>0</v>
      </c>
      <c r="BY33" s="16" t="s">
        <v>17</v>
      </c>
      <c r="BZ33" s="36">
        <f t="shared" si="37"/>
        <v>0</v>
      </c>
      <c r="CA33" s="16" t="s">
        <v>16</v>
      </c>
      <c r="CB33" s="36">
        <f t="shared" si="38"/>
        <v>1</v>
      </c>
      <c r="CC33" s="16" t="s">
        <v>16</v>
      </c>
      <c r="CD33" s="36">
        <f t="shared" si="39"/>
        <v>1</v>
      </c>
      <c r="CE33" s="16" t="s">
        <v>14</v>
      </c>
      <c r="CF33" s="36">
        <f t="shared" si="40"/>
        <v>1</v>
      </c>
      <c r="CG33" s="16" t="s">
        <v>13</v>
      </c>
      <c r="CH33" s="36">
        <f t="shared" si="41"/>
        <v>0</v>
      </c>
      <c r="CI33" s="16">
        <v>2</v>
      </c>
      <c r="CJ33" s="35">
        <v>1</v>
      </c>
      <c r="CK33" s="16">
        <v>5</v>
      </c>
      <c r="CL33" s="35">
        <v>0</v>
      </c>
      <c r="CM33" s="16">
        <v>2</v>
      </c>
      <c r="CN33" s="34">
        <f t="shared" si="0"/>
        <v>22</v>
      </c>
      <c r="CO33" s="37">
        <f t="shared" si="42"/>
        <v>18</v>
      </c>
      <c r="CP33" s="162">
        <f t="shared" si="1"/>
        <v>10</v>
      </c>
      <c r="CQ33" s="163">
        <f t="shared" si="43"/>
        <v>48.5</v>
      </c>
      <c r="CR33" s="10" t="str">
        <f t="shared" si="44"/>
        <v>CUKUP</v>
      </c>
    </row>
    <row r="34" spans="1:96" s="14" customFormat="1" thickBot="1" x14ac:dyDescent="0.3">
      <c r="A34" s="15">
        <v>19</v>
      </c>
      <c r="B34" s="48" t="s">
        <v>41</v>
      </c>
      <c r="C34" s="140" t="s">
        <v>229</v>
      </c>
      <c r="D34" s="141" t="s">
        <v>230</v>
      </c>
      <c r="E34" s="145" t="s">
        <v>249</v>
      </c>
      <c r="F34" s="142">
        <v>6</v>
      </c>
      <c r="G34" s="23" t="s">
        <v>13</v>
      </c>
      <c r="H34" s="36">
        <f t="shared" si="2"/>
        <v>0</v>
      </c>
      <c r="I34" s="25" t="s">
        <v>13</v>
      </c>
      <c r="J34" s="36">
        <f t="shared" si="3"/>
        <v>1</v>
      </c>
      <c r="K34" s="16" t="s">
        <v>15</v>
      </c>
      <c r="L34" s="36">
        <f t="shared" si="4"/>
        <v>0</v>
      </c>
      <c r="M34" s="16" t="s">
        <v>17</v>
      </c>
      <c r="N34" s="36">
        <f t="shared" si="5"/>
        <v>1</v>
      </c>
      <c r="O34" s="23" t="s">
        <v>13</v>
      </c>
      <c r="P34" s="36">
        <f t="shared" si="6"/>
        <v>0</v>
      </c>
      <c r="Q34" s="16" t="s">
        <v>17</v>
      </c>
      <c r="R34" s="36">
        <f t="shared" si="7"/>
        <v>1</v>
      </c>
      <c r="S34" s="16" t="s">
        <v>14</v>
      </c>
      <c r="T34" s="36">
        <f t="shared" si="8"/>
        <v>1</v>
      </c>
      <c r="U34" s="16" t="s">
        <v>15</v>
      </c>
      <c r="V34" s="36">
        <f t="shared" si="9"/>
        <v>0</v>
      </c>
      <c r="W34" s="16" t="s">
        <v>17</v>
      </c>
      <c r="X34" s="36">
        <f t="shared" si="10"/>
        <v>0</v>
      </c>
      <c r="Y34" s="16" t="s">
        <v>16</v>
      </c>
      <c r="Z34" s="36">
        <f t="shared" si="11"/>
        <v>0</v>
      </c>
      <c r="AA34" s="16" t="s">
        <v>16</v>
      </c>
      <c r="AB34" s="36">
        <f t="shared" si="12"/>
        <v>0</v>
      </c>
      <c r="AC34" s="16" t="s">
        <v>17</v>
      </c>
      <c r="AD34" s="36">
        <f t="shared" si="13"/>
        <v>1</v>
      </c>
      <c r="AE34" s="16" t="s">
        <v>17</v>
      </c>
      <c r="AF34" s="36">
        <f t="shared" si="14"/>
        <v>0</v>
      </c>
      <c r="AG34" s="16" t="s">
        <v>16</v>
      </c>
      <c r="AH34" s="36">
        <f t="shared" si="15"/>
        <v>1</v>
      </c>
      <c r="AI34" s="16" t="s">
        <v>17</v>
      </c>
      <c r="AJ34" s="36">
        <f t="shared" si="16"/>
        <v>0</v>
      </c>
      <c r="AK34" s="16" t="s">
        <v>15</v>
      </c>
      <c r="AL34" s="36">
        <f t="shared" si="17"/>
        <v>1</v>
      </c>
      <c r="AM34" s="16" t="s">
        <v>13</v>
      </c>
      <c r="AN34" s="36">
        <f t="shared" si="18"/>
        <v>0</v>
      </c>
      <c r="AO34" s="16" t="s">
        <v>15</v>
      </c>
      <c r="AP34" s="36">
        <f t="shared" si="19"/>
        <v>1</v>
      </c>
      <c r="AQ34" s="16" t="s">
        <v>15</v>
      </c>
      <c r="AR34" s="36">
        <f t="shared" si="20"/>
        <v>1</v>
      </c>
      <c r="AS34" s="16" t="s">
        <v>13</v>
      </c>
      <c r="AT34" s="36">
        <f t="shared" si="21"/>
        <v>0</v>
      </c>
      <c r="AU34" s="16" t="s">
        <v>17</v>
      </c>
      <c r="AV34" s="36">
        <f t="shared" si="22"/>
        <v>1</v>
      </c>
      <c r="AW34" s="16" t="s">
        <v>16</v>
      </c>
      <c r="AX34" s="36">
        <f t="shared" si="23"/>
        <v>1</v>
      </c>
      <c r="AY34" s="16" t="s">
        <v>14</v>
      </c>
      <c r="AZ34" s="36">
        <f t="shared" si="24"/>
        <v>0</v>
      </c>
      <c r="BA34" s="16" t="s">
        <v>14</v>
      </c>
      <c r="BB34" s="36">
        <f t="shared" si="25"/>
        <v>0</v>
      </c>
      <c r="BC34" s="16" t="s">
        <v>15</v>
      </c>
      <c r="BD34" s="36">
        <f t="shared" si="26"/>
        <v>0</v>
      </c>
      <c r="BE34" s="22" t="s">
        <v>13</v>
      </c>
      <c r="BF34" s="36">
        <f t="shared" si="27"/>
        <v>1</v>
      </c>
      <c r="BG34" s="16" t="s">
        <v>13</v>
      </c>
      <c r="BH34" s="36">
        <f t="shared" si="28"/>
        <v>1</v>
      </c>
      <c r="BI34" s="16" t="s">
        <v>17</v>
      </c>
      <c r="BJ34" s="36">
        <f t="shared" si="29"/>
        <v>1</v>
      </c>
      <c r="BK34" s="16" t="s">
        <v>17</v>
      </c>
      <c r="BL34" s="36">
        <f t="shared" si="30"/>
        <v>1</v>
      </c>
      <c r="BM34" s="16" t="s">
        <v>13</v>
      </c>
      <c r="BN34" s="36">
        <f t="shared" si="31"/>
        <v>1</v>
      </c>
      <c r="BO34" s="16" t="s">
        <v>16</v>
      </c>
      <c r="BP34" s="36">
        <f t="shared" si="32"/>
        <v>0</v>
      </c>
      <c r="BQ34" s="16" t="s">
        <v>14</v>
      </c>
      <c r="BR34" s="36">
        <f t="shared" si="33"/>
        <v>1</v>
      </c>
      <c r="BS34" s="16" t="s">
        <v>15</v>
      </c>
      <c r="BT34" s="36">
        <f t="shared" si="34"/>
        <v>0</v>
      </c>
      <c r="BU34" s="16" t="s">
        <v>14</v>
      </c>
      <c r="BV34" s="36">
        <f t="shared" si="35"/>
        <v>1</v>
      </c>
      <c r="BW34" s="16" t="s">
        <v>16</v>
      </c>
      <c r="BX34" s="36">
        <f t="shared" si="36"/>
        <v>1</v>
      </c>
      <c r="BY34" s="16" t="s">
        <v>17</v>
      </c>
      <c r="BZ34" s="36">
        <f t="shared" si="37"/>
        <v>0</v>
      </c>
      <c r="CA34" s="16" t="s">
        <v>16</v>
      </c>
      <c r="CB34" s="36">
        <f t="shared" si="38"/>
        <v>1</v>
      </c>
      <c r="CC34" s="16" t="s">
        <v>16</v>
      </c>
      <c r="CD34" s="36">
        <f t="shared" si="39"/>
        <v>1</v>
      </c>
      <c r="CE34" s="16" t="s">
        <v>14</v>
      </c>
      <c r="CF34" s="36">
        <f t="shared" si="40"/>
        <v>1</v>
      </c>
      <c r="CG34" s="16" t="s">
        <v>15</v>
      </c>
      <c r="CH34" s="36">
        <f t="shared" si="41"/>
        <v>1</v>
      </c>
      <c r="CI34" s="16">
        <v>2</v>
      </c>
      <c r="CJ34" s="35">
        <v>4</v>
      </c>
      <c r="CK34" s="16">
        <v>2</v>
      </c>
      <c r="CL34" s="35">
        <v>5</v>
      </c>
      <c r="CM34" s="16">
        <v>6</v>
      </c>
      <c r="CN34" s="34">
        <f t="shared" si="0"/>
        <v>23</v>
      </c>
      <c r="CO34" s="37">
        <f t="shared" si="42"/>
        <v>17</v>
      </c>
      <c r="CP34" s="162">
        <f t="shared" si="1"/>
        <v>19</v>
      </c>
      <c r="CQ34" s="163">
        <f t="shared" si="43"/>
        <v>59.25</v>
      </c>
      <c r="CR34" s="10" t="str">
        <f t="shared" si="44"/>
        <v>BAIK SEKALI</v>
      </c>
    </row>
    <row r="35" spans="1:96" s="14" customFormat="1" thickBot="1" x14ac:dyDescent="0.3">
      <c r="A35" s="13">
        <v>20</v>
      </c>
      <c r="B35" s="48" t="s">
        <v>42</v>
      </c>
      <c r="C35" s="140" t="s">
        <v>229</v>
      </c>
      <c r="D35" s="141" t="s">
        <v>230</v>
      </c>
      <c r="E35" s="143" t="s">
        <v>250</v>
      </c>
      <c r="F35" s="142">
        <v>2</v>
      </c>
      <c r="G35" s="35" t="s">
        <v>15</v>
      </c>
      <c r="H35" s="36">
        <f t="shared" si="2"/>
        <v>1</v>
      </c>
      <c r="I35" s="35" t="s">
        <v>13</v>
      </c>
      <c r="J35" s="36">
        <f t="shared" si="3"/>
        <v>1</v>
      </c>
      <c r="K35" s="16" t="s">
        <v>13</v>
      </c>
      <c r="L35" s="36">
        <f t="shared" si="4"/>
        <v>1</v>
      </c>
      <c r="M35" s="16" t="s">
        <v>17</v>
      </c>
      <c r="N35" s="36">
        <f t="shared" si="5"/>
        <v>1</v>
      </c>
      <c r="O35" s="35" t="s">
        <v>13</v>
      </c>
      <c r="P35" s="36">
        <f t="shared" si="6"/>
        <v>0</v>
      </c>
      <c r="Q35" s="16" t="s">
        <v>17</v>
      </c>
      <c r="R35" s="36">
        <f t="shared" si="7"/>
        <v>1</v>
      </c>
      <c r="S35" s="16" t="s">
        <v>17</v>
      </c>
      <c r="T35" s="36">
        <f t="shared" si="8"/>
        <v>0</v>
      </c>
      <c r="U35" s="16" t="s">
        <v>15</v>
      </c>
      <c r="V35" s="36">
        <f t="shared" si="9"/>
        <v>0</v>
      </c>
      <c r="W35" s="16" t="s">
        <v>13</v>
      </c>
      <c r="X35" s="36">
        <f t="shared" si="10"/>
        <v>0</v>
      </c>
      <c r="Y35" s="16" t="s">
        <v>13</v>
      </c>
      <c r="Z35" s="36">
        <f t="shared" si="11"/>
        <v>0</v>
      </c>
      <c r="AA35" s="16" t="s">
        <v>14</v>
      </c>
      <c r="AB35" s="36">
        <f t="shared" si="12"/>
        <v>0</v>
      </c>
      <c r="AC35" s="16" t="s">
        <v>17</v>
      </c>
      <c r="AD35" s="36">
        <f t="shared" si="13"/>
        <v>1</v>
      </c>
      <c r="AE35" s="16" t="s">
        <v>16</v>
      </c>
      <c r="AF35" s="36">
        <f t="shared" si="14"/>
        <v>1</v>
      </c>
      <c r="AG35" s="16" t="s">
        <v>17</v>
      </c>
      <c r="AH35" s="36">
        <f t="shared" si="15"/>
        <v>0</v>
      </c>
      <c r="AI35" s="16" t="s">
        <v>15</v>
      </c>
      <c r="AJ35" s="36">
        <f t="shared" si="16"/>
        <v>0</v>
      </c>
      <c r="AK35" s="16" t="s">
        <v>17</v>
      </c>
      <c r="AL35" s="36">
        <f t="shared" si="17"/>
        <v>0</v>
      </c>
      <c r="AM35" s="16" t="s">
        <v>13</v>
      </c>
      <c r="AN35" s="36">
        <f t="shared" si="18"/>
        <v>0</v>
      </c>
      <c r="AO35" s="16" t="s">
        <v>16</v>
      </c>
      <c r="AP35" s="36">
        <f t="shared" si="19"/>
        <v>0</v>
      </c>
      <c r="AQ35" s="16" t="s">
        <v>15</v>
      </c>
      <c r="AR35" s="36">
        <f t="shared" si="20"/>
        <v>1</v>
      </c>
      <c r="AS35" s="16" t="s">
        <v>16</v>
      </c>
      <c r="AT35" s="36">
        <f t="shared" si="21"/>
        <v>1</v>
      </c>
      <c r="AU35" s="16" t="s">
        <v>17</v>
      </c>
      <c r="AV35" s="36">
        <f t="shared" si="22"/>
        <v>1</v>
      </c>
      <c r="AW35" s="16" t="s">
        <v>14</v>
      </c>
      <c r="AX35" s="36">
        <f t="shared" si="23"/>
        <v>0</v>
      </c>
      <c r="AY35" s="16" t="s">
        <v>14</v>
      </c>
      <c r="AZ35" s="36">
        <f t="shared" si="24"/>
        <v>0</v>
      </c>
      <c r="BA35" s="16" t="s">
        <v>17</v>
      </c>
      <c r="BB35" s="36">
        <f t="shared" si="25"/>
        <v>0</v>
      </c>
      <c r="BC35" s="16" t="s">
        <v>16</v>
      </c>
      <c r="BD35" s="36">
        <f t="shared" si="26"/>
        <v>1</v>
      </c>
      <c r="BE35" s="35" t="s">
        <v>14</v>
      </c>
      <c r="BF35" s="36">
        <f t="shared" si="27"/>
        <v>0</v>
      </c>
      <c r="BG35" s="16" t="s">
        <v>13</v>
      </c>
      <c r="BH35" s="36">
        <f t="shared" si="28"/>
        <v>1</v>
      </c>
      <c r="BI35" s="16" t="s">
        <v>13</v>
      </c>
      <c r="BJ35" s="36">
        <f t="shared" si="29"/>
        <v>0</v>
      </c>
      <c r="BK35" s="16" t="s">
        <v>17</v>
      </c>
      <c r="BL35" s="36">
        <f t="shared" si="30"/>
        <v>1</v>
      </c>
      <c r="BM35" s="16" t="s">
        <v>13</v>
      </c>
      <c r="BN35" s="36">
        <f t="shared" si="31"/>
        <v>1</v>
      </c>
      <c r="BO35" s="16" t="s">
        <v>13</v>
      </c>
      <c r="BP35" s="36">
        <f t="shared" si="32"/>
        <v>1</v>
      </c>
      <c r="BQ35" s="16" t="s">
        <v>14</v>
      </c>
      <c r="BR35" s="36">
        <f t="shared" si="33"/>
        <v>1</v>
      </c>
      <c r="BS35" s="16" t="s">
        <v>16</v>
      </c>
      <c r="BT35" s="36">
        <f t="shared" si="34"/>
        <v>0</v>
      </c>
      <c r="BU35" s="16" t="s">
        <v>14</v>
      </c>
      <c r="BV35" s="36">
        <f t="shared" si="35"/>
        <v>1</v>
      </c>
      <c r="BW35" s="16" t="s">
        <v>16</v>
      </c>
      <c r="BX35" s="36">
        <f t="shared" si="36"/>
        <v>1</v>
      </c>
      <c r="BY35" s="16" t="s">
        <v>14</v>
      </c>
      <c r="BZ35" s="36">
        <f t="shared" si="37"/>
        <v>1</v>
      </c>
      <c r="CA35" s="16" t="s">
        <v>16</v>
      </c>
      <c r="CB35" s="36">
        <f t="shared" si="38"/>
        <v>1</v>
      </c>
      <c r="CC35" s="16" t="s">
        <v>16</v>
      </c>
      <c r="CD35" s="36">
        <f t="shared" si="39"/>
        <v>1</v>
      </c>
      <c r="CE35" s="16" t="s">
        <v>16</v>
      </c>
      <c r="CF35" s="36">
        <f t="shared" si="40"/>
        <v>0</v>
      </c>
      <c r="CG35" s="16" t="s">
        <v>13</v>
      </c>
      <c r="CH35" s="36">
        <f t="shared" si="41"/>
        <v>0</v>
      </c>
      <c r="CI35" s="16">
        <v>2</v>
      </c>
      <c r="CJ35" s="35">
        <v>1</v>
      </c>
      <c r="CK35" s="16">
        <v>4</v>
      </c>
      <c r="CL35" s="35">
        <v>2</v>
      </c>
      <c r="CM35" s="16">
        <v>1</v>
      </c>
      <c r="CN35" s="34">
        <f t="shared" si="0"/>
        <v>21</v>
      </c>
      <c r="CO35" s="37">
        <f t="shared" si="42"/>
        <v>19</v>
      </c>
      <c r="CP35" s="162">
        <f t="shared" si="1"/>
        <v>10</v>
      </c>
      <c r="CQ35" s="163">
        <f t="shared" si="43"/>
        <v>46.75</v>
      </c>
      <c r="CR35" s="10" t="str">
        <f t="shared" si="44"/>
        <v>CUKUP</v>
      </c>
    </row>
    <row r="36" spans="1:96" s="14" customFormat="1" thickBot="1" x14ac:dyDescent="0.3">
      <c r="A36" s="13">
        <v>21</v>
      </c>
      <c r="B36" s="48" t="s">
        <v>43</v>
      </c>
      <c r="C36" s="140" t="s">
        <v>229</v>
      </c>
      <c r="D36" s="141" t="s">
        <v>230</v>
      </c>
      <c r="E36" s="144" t="s">
        <v>251</v>
      </c>
      <c r="F36" s="142">
        <v>9</v>
      </c>
      <c r="G36" s="35" t="s">
        <v>17</v>
      </c>
      <c r="H36" s="36">
        <f t="shared" si="2"/>
        <v>0</v>
      </c>
      <c r="I36" s="35" t="s">
        <v>14</v>
      </c>
      <c r="J36" s="36">
        <f t="shared" si="3"/>
        <v>0</v>
      </c>
      <c r="K36" s="16" t="s">
        <v>13</v>
      </c>
      <c r="L36" s="36">
        <f t="shared" si="4"/>
        <v>1</v>
      </c>
      <c r="M36" s="16" t="s">
        <v>17</v>
      </c>
      <c r="N36" s="36">
        <f t="shared" si="5"/>
        <v>1</v>
      </c>
      <c r="O36" s="35" t="s">
        <v>17</v>
      </c>
      <c r="P36" s="36">
        <f t="shared" si="6"/>
        <v>1</v>
      </c>
      <c r="Q36" s="16" t="s">
        <v>13</v>
      </c>
      <c r="R36" s="36">
        <f t="shared" si="7"/>
        <v>0</v>
      </c>
      <c r="S36" s="16" t="s">
        <v>14</v>
      </c>
      <c r="T36" s="36">
        <f t="shared" si="8"/>
        <v>1</v>
      </c>
      <c r="U36" s="16" t="s">
        <v>16</v>
      </c>
      <c r="V36" s="36">
        <f t="shared" si="9"/>
        <v>1</v>
      </c>
      <c r="W36" s="16" t="s">
        <v>16</v>
      </c>
      <c r="X36" s="36">
        <f t="shared" si="10"/>
        <v>1</v>
      </c>
      <c r="Y36" s="16" t="s">
        <v>16</v>
      </c>
      <c r="Z36" s="36">
        <f t="shared" si="11"/>
        <v>0</v>
      </c>
      <c r="AA36" s="16" t="s">
        <v>16</v>
      </c>
      <c r="AB36" s="36">
        <f t="shared" si="12"/>
        <v>0</v>
      </c>
      <c r="AC36" s="16" t="s">
        <v>17</v>
      </c>
      <c r="AD36" s="36">
        <f t="shared" si="13"/>
        <v>1</v>
      </c>
      <c r="AE36" s="16" t="s">
        <v>15</v>
      </c>
      <c r="AF36" s="36">
        <f t="shared" si="14"/>
        <v>0</v>
      </c>
      <c r="AG36" s="16" t="s">
        <v>16</v>
      </c>
      <c r="AH36" s="36">
        <f t="shared" si="15"/>
        <v>1</v>
      </c>
      <c r="AI36" s="16" t="s">
        <v>16</v>
      </c>
      <c r="AJ36" s="36">
        <f t="shared" si="16"/>
        <v>0</v>
      </c>
      <c r="AK36" s="16" t="s">
        <v>15</v>
      </c>
      <c r="AL36" s="36">
        <f t="shared" si="17"/>
        <v>1</v>
      </c>
      <c r="AM36" s="16" t="s">
        <v>13</v>
      </c>
      <c r="AN36" s="36">
        <f t="shared" si="18"/>
        <v>0</v>
      </c>
      <c r="AO36" s="16" t="s">
        <v>13</v>
      </c>
      <c r="AP36" s="36">
        <f t="shared" si="19"/>
        <v>0</v>
      </c>
      <c r="AQ36" s="16" t="s">
        <v>15</v>
      </c>
      <c r="AR36" s="36">
        <f t="shared" si="20"/>
        <v>1</v>
      </c>
      <c r="AS36" s="16" t="s">
        <v>15</v>
      </c>
      <c r="AT36" s="36">
        <f t="shared" si="21"/>
        <v>0</v>
      </c>
      <c r="AU36" s="16" t="s">
        <v>17</v>
      </c>
      <c r="AV36" s="36">
        <f t="shared" si="22"/>
        <v>1</v>
      </c>
      <c r="AW36" s="16" t="s">
        <v>14</v>
      </c>
      <c r="AX36" s="36">
        <f t="shared" si="23"/>
        <v>0</v>
      </c>
      <c r="AY36" s="35" t="s">
        <v>14</v>
      </c>
      <c r="AZ36" s="36">
        <f t="shared" si="24"/>
        <v>0</v>
      </c>
      <c r="BA36" s="16" t="s">
        <v>13</v>
      </c>
      <c r="BB36" s="36">
        <f t="shared" si="25"/>
        <v>0</v>
      </c>
      <c r="BC36" s="16" t="s">
        <v>16</v>
      </c>
      <c r="BD36" s="36">
        <f t="shared" si="26"/>
        <v>1</v>
      </c>
      <c r="BE36" s="35" t="s">
        <v>17</v>
      </c>
      <c r="BF36" s="36">
        <f t="shared" si="27"/>
        <v>0</v>
      </c>
      <c r="BG36" s="16" t="s">
        <v>13</v>
      </c>
      <c r="BH36" s="36">
        <f t="shared" si="28"/>
        <v>1</v>
      </c>
      <c r="BI36" s="16" t="s">
        <v>17</v>
      </c>
      <c r="BJ36" s="36">
        <f t="shared" si="29"/>
        <v>1</v>
      </c>
      <c r="BK36" s="16" t="s">
        <v>13</v>
      </c>
      <c r="BL36" s="36">
        <f t="shared" si="30"/>
        <v>0</v>
      </c>
      <c r="BM36" s="16" t="s">
        <v>13</v>
      </c>
      <c r="BN36" s="36">
        <f t="shared" si="31"/>
        <v>1</v>
      </c>
      <c r="BO36" s="16" t="s">
        <v>13</v>
      </c>
      <c r="BP36" s="36">
        <f t="shared" si="32"/>
        <v>1</v>
      </c>
      <c r="BQ36" s="16" t="s">
        <v>14</v>
      </c>
      <c r="BR36" s="36">
        <f t="shared" si="33"/>
        <v>1</v>
      </c>
      <c r="BS36" s="16" t="s">
        <v>13</v>
      </c>
      <c r="BT36" s="36">
        <f t="shared" si="34"/>
        <v>1</v>
      </c>
      <c r="BU36" s="16" t="s">
        <v>15</v>
      </c>
      <c r="BV36" s="36">
        <f t="shared" si="35"/>
        <v>0</v>
      </c>
      <c r="BW36" s="16" t="s">
        <v>16</v>
      </c>
      <c r="BX36" s="36">
        <f t="shared" si="36"/>
        <v>1</v>
      </c>
      <c r="BY36" s="16" t="s">
        <v>13</v>
      </c>
      <c r="BZ36" s="36">
        <f t="shared" si="37"/>
        <v>0</v>
      </c>
      <c r="CA36" s="16" t="s">
        <v>16</v>
      </c>
      <c r="CB36" s="36">
        <f t="shared" si="38"/>
        <v>1</v>
      </c>
      <c r="CC36" s="16" t="s">
        <v>16</v>
      </c>
      <c r="CD36" s="36">
        <f t="shared" si="39"/>
        <v>1</v>
      </c>
      <c r="CE36" s="16" t="s">
        <v>14</v>
      </c>
      <c r="CF36" s="36">
        <f t="shared" si="40"/>
        <v>1</v>
      </c>
      <c r="CG36" s="16" t="s">
        <v>13</v>
      </c>
      <c r="CH36" s="36">
        <f t="shared" si="41"/>
        <v>0</v>
      </c>
      <c r="CI36" s="16">
        <v>2</v>
      </c>
      <c r="CJ36" s="35">
        <v>4</v>
      </c>
      <c r="CK36" s="16">
        <v>7</v>
      </c>
      <c r="CL36" s="35">
        <v>6</v>
      </c>
      <c r="CM36" s="16">
        <v>6</v>
      </c>
      <c r="CN36" s="34">
        <f t="shared" si="0"/>
        <v>22</v>
      </c>
      <c r="CO36" s="37">
        <f t="shared" si="42"/>
        <v>18</v>
      </c>
      <c r="CP36" s="162">
        <f t="shared" si="1"/>
        <v>25</v>
      </c>
      <c r="CQ36" s="163">
        <f t="shared" si="43"/>
        <v>63.5</v>
      </c>
      <c r="CR36" s="10" t="str">
        <f t="shared" si="44"/>
        <v>BAIK SEKALI</v>
      </c>
    </row>
    <row r="37" spans="1:96" s="14" customFormat="1" thickBot="1" x14ac:dyDescent="0.3">
      <c r="A37" s="15">
        <v>22</v>
      </c>
      <c r="B37" s="48" t="s">
        <v>44</v>
      </c>
      <c r="C37" s="140" t="s">
        <v>229</v>
      </c>
      <c r="D37" s="141" t="s">
        <v>230</v>
      </c>
      <c r="E37" s="144" t="s">
        <v>252</v>
      </c>
      <c r="F37" s="142">
        <v>8</v>
      </c>
      <c r="G37" s="35" t="s">
        <v>15</v>
      </c>
      <c r="H37" s="36">
        <f t="shared" si="2"/>
        <v>1</v>
      </c>
      <c r="I37" s="35" t="s">
        <v>13</v>
      </c>
      <c r="J37" s="36">
        <f t="shared" si="3"/>
        <v>1</v>
      </c>
      <c r="K37" s="16" t="s">
        <v>13</v>
      </c>
      <c r="L37" s="36">
        <f t="shared" si="4"/>
        <v>1</v>
      </c>
      <c r="M37" s="16" t="s">
        <v>17</v>
      </c>
      <c r="N37" s="36">
        <f t="shared" si="5"/>
        <v>1</v>
      </c>
      <c r="O37" s="35" t="s">
        <v>13</v>
      </c>
      <c r="P37" s="36">
        <f t="shared" si="6"/>
        <v>0</v>
      </c>
      <c r="Q37" s="16" t="s">
        <v>17</v>
      </c>
      <c r="R37" s="36">
        <f t="shared" si="7"/>
        <v>1</v>
      </c>
      <c r="S37" s="16" t="s">
        <v>14</v>
      </c>
      <c r="T37" s="36">
        <f t="shared" si="8"/>
        <v>1</v>
      </c>
      <c r="U37" s="16" t="s">
        <v>15</v>
      </c>
      <c r="V37" s="36">
        <f t="shared" si="9"/>
        <v>0</v>
      </c>
      <c r="W37" s="16" t="s">
        <v>16</v>
      </c>
      <c r="X37" s="36">
        <f t="shared" si="10"/>
        <v>1</v>
      </c>
      <c r="Y37" s="16" t="s">
        <v>15</v>
      </c>
      <c r="Z37" s="36">
        <f t="shared" si="11"/>
        <v>1</v>
      </c>
      <c r="AA37" s="16" t="s">
        <v>15</v>
      </c>
      <c r="AB37" s="36">
        <f t="shared" si="12"/>
        <v>1</v>
      </c>
      <c r="AC37" s="16" t="s">
        <v>17</v>
      </c>
      <c r="AD37" s="36">
        <f t="shared" si="13"/>
        <v>1</v>
      </c>
      <c r="AE37" s="16" t="s">
        <v>16</v>
      </c>
      <c r="AF37" s="36">
        <f t="shared" si="14"/>
        <v>1</v>
      </c>
      <c r="AG37" s="16" t="s">
        <v>16</v>
      </c>
      <c r="AH37" s="36">
        <f t="shared" si="15"/>
        <v>1</v>
      </c>
      <c r="AI37" s="16" t="s">
        <v>17</v>
      </c>
      <c r="AJ37" s="36">
        <f t="shared" si="16"/>
        <v>0</v>
      </c>
      <c r="AK37" s="16" t="s">
        <v>17</v>
      </c>
      <c r="AL37" s="36">
        <f t="shared" si="17"/>
        <v>0</v>
      </c>
      <c r="AM37" s="16" t="s">
        <v>13</v>
      </c>
      <c r="AN37" s="36">
        <f t="shared" si="18"/>
        <v>0</v>
      </c>
      <c r="AO37" s="16" t="s">
        <v>15</v>
      </c>
      <c r="AP37" s="36">
        <f t="shared" si="19"/>
        <v>1</v>
      </c>
      <c r="AQ37" s="16" t="s">
        <v>15</v>
      </c>
      <c r="AR37" s="36">
        <f t="shared" si="20"/>
        <v>1</v>
      </c>
      <c r="AS37" s="16" t="s">
        <v>14</v>
      </c>
      <c r="AT37" s="36">
        <f t="shared" si="21"/>
        <v>0</v>
      </c>
      <c r="AU37" s="16" t="s">
        <v>17</v>
      </c>
      <c r="AV37" s="36">
        <f t="shared" si="22"/>
        <v>1</v>
      </c>
      <c r="AW37" s="16" t="s">
        <v>16</v>
      </c>
      <c r="AX37" s="36">
        <f t="shared" si="23"/>
        <v>1</v>
      </c>
      <c r="AY37" s="35" t="s">
        <v>14</v>
      </c>
      <c r="AZ37" s="36">
        <f t="shared" si="24"/>
        <v>0</v>
      </c>
      <c r="BA37" s="16" t="s">
        <v>13</v>
      </c>
      <c r="BB37" s="36">
        <f t="shared" si="25"/>
        <v>0</v>
      </c>
      <c r="BC37" s="16" t="s">
        <v>15</v>
      </c>
      <c r="BD37" s="36">
        <f t="shared" si="26"/>
        <v>0</v>
      </c>
      <c r="BE37" s="35" t="s">
        <v>15</v>
      </c>
      <c r="BF37" s="36">
        <f t="shared" si="27"/>
        <v>0</v>
      </c>
      <c r="BG37" s="16" t="s">
        <v>14</v>
      </c>
      <c r="BH37" s="36">
        <f t="shared" si="28"/>
        <v>0</v>
      </c>
      <c r="BI37" s="16" t="s">
        <v>17</v>
      </c>
      <c r="BJ37" s="36">
        <f t="shared" si="29"/>
        <v>1</v>
      </c>
      <c r="BK37" s="16" t="s">
        <v>13</v>
      </c>
      <c r="BL37" s="36">
        <f t="shared" si="30"/>
        <v>0</v>
      </c>
      <c r="BM37" s="16" t="s">
        <v>13</v>
      </c>
      <c r="BN37" s="36">
        <f t="shared" si="31"/>
        <v>1</v>
      </c>
      <c r="BO37" s="16" t="s">
        <v>16</v>
      </c>
      <c r="BP37" s="36">
        <f t="shared" si="32"/>
        <v>0</v>
      </c>
      <c r="BQ37" s="16" t="s">
        <v>14</v>
      </c>
      <c r="BR37" s="36">
        <f t="shared" si="33"/>
        <v>1</v>
      </c>
      <c r="BS37" s="16" t="s">
        <v>13</v>
      </c>
      <c r="BT37" s="36">
        <f t="shared" si="34"/>
        <v>1</v>
      </c>
      <c r="BU37" s="16" t="s">
        <v>14</v>
      </c>
      <c r="BV37" s="36">
        <f t="shared" si="35"/>
        <v>1</v>
      </c>
      <c r="BW37" s="16" t="s">
        <v>16</v>
      </c>
      <c r="BX37" s="36">
        <f t="shared" si="36"/>
        <v>1</v>
      </c>
      <c r="BY37" s="16" t="s">
        <v>14</v>
      </c>
      <c r="BZ37" s="36">
        <f t="shared" si="37"/>
        <v>1</v>
      </c>
      <c r="CA37" s="16" t="s">
        <v>16</v>
      </c>
      <c r="CB37" s="36">
        <f t="shared" si="38"/>
        <v>1</v>
      </c>
      <c r="CC37" s="16" t="s">
        <v>16</v>
      </c>
      <c r="CD37" s="36">
        <f t="shared" si="39"/>
        <v>1</v>
      </c>
      <c r="CE37" s="16" t="s">
        <v>14</v>
      </c>
      <c r="CF37" s="36">
        <f t="shared" si="40"/>
        <v>1</v>
      </c>
      <c r="CG37" s="16" t="s">
        <v>13</v>
      </c>
      <c r="CH37" s="36">
        <f t="shared" si="41"/>
        <v>0</v>
      </c>
      <c r="CI37" s="16">
        <v>2</v>
      </c>
      <c r="CJ37" s="35">
        <v>5</v>
      </c>
      <c r="CK37" s="16">
        <v>6</v>
      </c>
      <c r="CL37" s="35">
        <v>5</v>
      </c>
      <c r="CM37" s="16">
        <v>5</v>
      </c>
      <c r="CN37" s="34">
        <f t="shared" si="0"/>
        <v>26</v>
      </c>
      <c r="CO37" s="37">
        <f t="shared" si="42"/>
        <v>14</v>
      </c>
      <c r="CP37" s="162">
        <f t="shared" si="1"/>
        <v>23</v>
      </c>
      <c r="CQ37" s="163">
        <f t="shared" si="43"/>
        <v>68.5</v>
      </c>
      <c r="CR37" s="10" t="str">
        <f t="shared" si="44"/>
        <v>BAIK SEKALI</v>
      </c>
    </row>
    <row r="38" spans="1:96" s="14" customFormat="1" thickBot="1" x14ac:dyDescent="0.3">
      <c r="A38" s="15">
        <v>23</v>
      </c>
      <c r="B38" s="48" t="s">
        <v>45</v>
      </c>
      <c r="C38" s="140" t="s">
        <v>229</v>
      </c>
      <c r="D38" s="141" t="s">
        <v>230</v>
      </c>
      <c r="E38" s="141" t="s">
        <v>253</v>
      </c>
      <c r="F38" s="142">
        <v>7</v>
      </c>
      <c r="G38" s="23" t="s">
        <v>15</v>
      </c>
      <c r="H38" s="36">
        <f t="shared" si="2"/>
        <v>1</v>
      </c>
      <c r="I38" s="25" t="s">
        <v>13</v>
      </c>
      <c r="J38" s="36">
        <f t="shared" si="3"/>
        <v>1</v>
      </c>
      <c r="K38" s="16" t="s">
        <v>13</v>
      </c>
      <c r="L38" s="36">
        <f t="shared" si="4"/>
        <v>1</v>
      </c>
      <c r="M38" s="16" t="s">
        <v>17</v>
      </c>
      <c r="N38" s="36">
        <f t="shared" si="5"/>
        <v>1</v>
      </c>
      <c r="O38" s="23" t="s">
        <v>13</v>
      </c>
      <c r="P38" s="36">
        <f t="shared" si="6"/>
        <v>0</v>
      </c>
      <c r="Q38" s="16" t="s">
        <v>15</v>
      </c>
      <c r="R38" s="36">
        <f t="shared" si="7"/>
        <v>0</v>
      </c>
      <c r="S38" s="16" t="s">
        <v>17</v>
      </c>
      <c r="T38" s="36">
        <f t="shared" si="8"/>
        <v>0</v>
      </c>
      <c r="U38" s="16" t="s">
        <v>16</v>
      </c>
      <c r="V38" s="36">
        <f t="shared" si="9"/>
        <v>1</v>
      </c>
      <c r="W38" s="16" t="s">
        <v>17</v>
      </c>
      <c r="X38" s="36">
        <f t="shared" si="10"/>
        <v>0</v>
      </c>
      <c r="Y38" s="16" t="s">
        <v>13</v>
      </c>
      <c r="Z38" s="36">
        <f t="shared" si="11"/>
        <v>0</v>
      </c>
      <c r="AA38" s="16" t="s">
        <v>15</v>
      </c>
      <c r="AB38" s="36">
        <f t="shared" si="12"/>
        <v>1</v>
      </c>
      <c r="AC38" s="16" t="s">
        <v>17</v>
      </c>
      <c r="AD38" s="36">
        <f t="shared" si="13"/>
        <v>1</v>
      </c>
      <c r="AE38" s="16" t="s">
        <v>16</v>
      </c>
      <c r="AF38" s="36">
        <f t="shared" si="14"/>
        <v>1</v>
      </c>
      <c r="AG38" s="16" t="s">
        <v>17</v>
      </c>
      <c r="AH38" s="36">
        <f t="shared" si="15"/>
        <v>0</v>
      </c>
      <c r="AI38" s="16" t="s">
        <v>17</v>
      </c>
      <c r="AJ38" s="36">
        <f t="shared" si="16"/>
        <v>0</v>
      </c>
      <c r="AK38" s="16" t="s">
        <v>16</v>
      </c>
      <c r="AL38" s="36">
        <f t="shared" si="17"/>
        <v>0</v>
      </c>
      <c r="AM38" s="16" t="s">
        <v>13</v>
      </c>
      <c r="AN38" s="36">
        <f t="shared" si="18"/>
        <v>0</v>
      </c>
      <c r="AO38" s="16" t="s">
        <v>15</v>
      </c>
      <c r="AP38" s="36">
        <f t="shared" si="19"/>
        <v>1</v>
      </c>
      <c r="AQ38" s="16" t="s">
        <v>15</v>
      </c>
      <c r="AR38" s="36">
        <f t="shared" si="20"/>
        <v>1</v>
      </c>
      <c r="AS38" s="16" t="s">
        <v>16</v>
      </c>
      <c r="AT38" s="36">
        <f t="shared" si="21"/>
        <v>1</v>
      </c>
      <c r="AU38" s="16" t="s">
        <v>17</v>
      </c>
      <c r="AV38" s="36">
        <f t="shared" si="22"/>
        <v>1</v>
      </c>
      <c r="AW38" s="16" t="s">
        <v>14</v>
      </c>
      <c r="AX38" s="36">
        <f t="shared" si="23"/>
        <v>0</v>
      </c>
      <c r="AY38" s="12" t="s">
        <v>14</v>
      </c>
      <c r="AZ38" s="36">
        <f t="shared" si="24"/>
        <v>0</v>
      </c>
      <c r="BA38" s="16" t="s">
        <v>13</v>
      </c>
      <c r="BB38" s="36">
        <f t="shared" si="25"/>
        <v>0</v>
      </c>
      <c r="BC38" s="16" t="s">
        <v>16</v>
      </c>
      <c r="BD38" s="36">
        <f t="shared" si="26"/>
        <v>1</v>
      </c>
      <c r="BE38" s="22" t="s">
        <v>17</v>
      </c>
      <c r="BF38" s="36">
        <f t="shared" si="27"/>
        <v>0</v>
      </c>
      <c r="BG38" s="16" t="s">
        <v>13</v>
      </c>
      <c r="BH38" s="36">
        <f t="shared" si="28"/>
        <v>1</v>
      </c>
      <c r="BI38" s="16" t="s">
        <v>17</v>
      </c>
      <c r="BJ38" s="36">
        <f t="shared" si="29"/>
        <v>1</v>
      </c>
      <c r="BK38" s="16" t="s">
        <v>13</v>
      </c>
      <c r="BL38" s="36">
        <f t="shared" si="30"/>
        <v>0</v>
      </c>
      <c r="BM38" s="16" t="s">
        <v>13</v>
      </c>
      <c r="BN38" s="36">
        <f t="shared" si="31"/>
        <v>1</v>
      </c>
      <c r="BO38" s="16" t="s">
        <v>17</v>
      </c>
      <c r="BP38" s="36">
        <f t="shared" si="32"/>
        <v>0</v>
      </c>
      <c r="BQ38" s="16" t="s">
        <v>14</v>
      </c>
      <c r="BR38" s="36">
        <f t="shared" si="33"/>
        <v>1</v>
      </c>
      <c r="BS38" s="16" t="s">
        <v>13</v>
      </c>
      <c r="BT38" s="36">
        <f t="shared" si="34"/>
        <v>1</v>
      </c>
      <c r="BU38" s="16" t="s">
        <v>14</v>
      </c>
      <c r="BV38" s="36">
        <f t="shared" si="35"/>
        <v>1</v>
      </c>
      <c r="BW38" s="16" t="s">
        <v>16</v>
      </c>
      <c r="BX38" s="36">
        <f t="shared" si="36"/>
        <v>1</v>
      </c>
      <c r="BY38" s="16" t="s">
        <v>13</v>
      </c>
      <c r="BZ38" s="36">
        <f t="shared" si="37"/>
        <v>0</v>
      </c>
      <c r="CA38" s="16" t="s">
        <v>16</v>
      </c>
      <c r="CB38" s="36">
        <f t="shared" si="38"/>
        <v>1</v>
      </c>
      <c r="CC38" s="16" t="s">
        <v>14</v>
      </c>
      <c r="CD38" s="36">
        <f t="shared" si="39"/>
        <v>0</v>
      </c>
      <c r="CE38" s="16" t="s">
        <v>14</v>
      </c>
      <c r="CF38" s="36">
        <f t="shared" si="40"/>
        <v>1</v>
      </c>
      <c r="CG38" s="16" t="s">
        <v>13</v>
      </c>
      <c r="CH38" s="36">
        <f t="shared" si="41"/>
        <v>0</v>
      </c>
      <c r="CI38" s="16">
        <v>2</v>
      </c>
      <c r="CJ38" s="35">
        <v>5</v>
      </c>
      <c r="CK38" s="16">
        <v>6</v>
      </c>
      <c r="CL38" s="35">
        <v>6</v>
      </c>
      <c r="CM38" s="16">
        <v>7</v>
      </c>
      <c r="CN38" s="34">
        <f t="shared" si="0"/>
        <v>22</v>
      </c>
      <c r="CO38" s="37">
        <f t="shared" si="42"/>
        <v>18</v>
      </c>
      <c r="CP38" s="162">
        <f t="shared" si="1"/>
        <v>26</v>
      </c>
      <c r="CQ38" s="163">
        <f t="shared" si="43"/>
        <v>64.5</v>
      </c>
      <c r="CR38" s="10" t="str">
        <f t="shared" si="44"/>
        <v>BAIK SEKALI</v>
      </c>
    </row>
    <row r="39" spans="1:96" s="14" customFormat="1" thickBot="1" x14ac:dyDescent="0.3">
      <c r="A39" s="13">
        <v>24</v>
      </c>
      <c r="B39" s="48" t="s">
        <v>46</v>
      </c>
      <c r="C39" s="140" t="s">
        <v>229</v>
      </c>
      <c r="D39" s="141" t="s">
        <v>230</v>
      </c>
      <c r="E39" s="144" t="s">
        <v>254</v>
      </c>
      <c r="F39" s="142">
        <v>8</v>
      </c>
      <c r="G39" s="23" t="s">
        <v>15</v>
      </c>
      <c r="H39" s="36">
        <f t="shared" si="2"/>
        <v>1</v>
      </c>
      <c r="I39" s="25" t="s">
        <v>13</v>
      </c>
      <c r="J39" s="36">
        <f t="shared" si="3"/>
        <v>1</v>
      </c>
      <c r="K39" s="16" t="s">
        <v>13</v>
      </c>
      <c r="L39" s="36">
        <f t="shared" si="4"/>
        <v>1</v>
      </c>
      <c r="M39" s="16" t="s">
        <v>17</v>
      </c>
      <c r="N39" s="36">
        <f t="shared" si="5"/>
        <v>1</v>
      </c>
      <c r="O39" s="23" t="s">
        <v>13</v>
      </c>
      <c r="P39" s="36">
        <f t="shared" si="6"/>
        <v>0</v>
      </c>
      <c r="Q39" s="16" t="s">
        <v>17</v>
      </c>
      <c r="R39" s="36">
        <f t="shared" si="7"/>
        <v>1</v>
      </c>
      <c r="S39" s="16" t="s">
        <v>14</v>
      </c>
      <c r="T39" s="36">
        <f t="shared" si="8"/>
        <v>1</v>
      </c>
      <c r="U39" s="16" t="s">
        <v>17</v>
      </c>
      <c r="V39" s="36">
        <f t="shared" si="9"/>
        <v>0</v>
      </c>
      <c r="W39" s="16" t="s">
        <v>17</v>
      </c>
      <c r="X39" s="36">
        <f t="shared" si="10"/>
        <v>0</v>
      </c>
      <c r="Y39" s="16" t="s">
        <v>15</v>
      </c>
      <c r="Z39" s="36">
        <f t="shared" si="11"/>
        <v>1</v>
      </c>
      <c r="AA39" s="16" t="s">
        <v>15</v>
      </c>
      <c r="AB39" s="36">
        <f t="shared" si="12"/>
        <v>1</v>
      </c>
      <c r="AC39" s="16" t="s">
        <v>17</v>
      </c>
      <c r="AD39" s="36">
        <f t="shared" si="13"/>
        <v>1</v>
      </c>
      <c r="AE39" s="16" t="s">
        <v>14</v>
      </c>
      <c r="AF39" s="36">
        <f t="shared" si="14"/>
        <v>0</v>
      </c>
      <c r="AG39" s="16" t="s">
        <v>17</v>
      </c>
      <c r="AH39" s="36">
        <f t="shared" si="15"/>
        <v>0</v>
      </c>
      <c r="AI39" s="16" t="s">
        <v>17</v>
      </c>
      <c r="AJ39" s="36">
        <f t="shared" si="16"/>
        <v>0</v>
      </c>
      <c r="AK39" s="16" t="s">
        <v>15</v>
      </c>
      <c r="AL39" s="36">
        <f t="shared" si="17"/>
        <v>1</v>
      </c>
      <c r="AM39" s="16" t="s">
        <v>13</v>
      </c>
      <c r="AN39" s="36">
        <f t="shared" si="18"/>
        <v>0</v>
      </c>
      <c r="AO39" s="16" t="s">
        <v>15</v>
      </c>
      <c r="AP39" s="36">
        <f t="shared" si="19"/>
        <v>1</v>
      </c>
      <c r="AQ39" s="16" t="s">
        <v>15</v>
      </c>
      <c r="AR39" s="36">
        <f t="shared" si="20"/>
        <v>1</v>
      </c>
      <c r="AS39" s="16" t="s">
        <v>17</v>
      </c>
      <c r="AT39" s="36">
        <f t="shared" si="21"/>
        <v>0</v>
      </c>
      <c r="AU39" s="16" t="s">
        <v>17</v>
      </c>
      <c r="AV39" s="36">
        <f t="shared" si="22"/>
        <v>1</v>
      </c>
      <c r="AW39" s="16" t="s">
        <v>16</v>
      </c>
      <c r="AX39" s="36">
        <f t="shared" si="23"/>
        <v>1</v>
      </c>
      <c r="AY39" s="12" t="s">
        <v>14</v>
      </c>
      <c r="AZ39" s="36">
        <f t="shared" si="24"/>
        <v>0</v>
      </c>
      <c r="BA39" s="16" t="s">
        <v>13</v>
      </c>
      <c r="BB39" s="36">
        <f t="shared" si="25"/>
        <v>0</v>
      </c>
      <c r="BC39" s="16" t="s">
        <v>16</v>
      </c>
      <c r="BD39" s="36">
        <f t="shared" si="26"/>
        <v>1</v>
      </c>
      <c r="BE39" s="22" t="s">
        <v>14</v>
      </c>
      <c r="BF39" s="36">
        <f t="shared" si="27"/>
        <v>0</v>
      </c>
      <c r="BG39" s="16" t="s">
        <v>13</v>
      </c>
      <c r="BH39" s="36">
        <f t="shared" si="28"/>
        <v>1</v>
      </c>
      <c r="BI39" s="16" t="s">
        <v>17</v>
      </c>
      <c r="BJ39" s="36">
        <f t="shared" si="29"/>
        <v>1</v>
      </c>
      <c r="BK39" s="16" t="s">
        <v>13</v>
      </c>
      <c r="BL39" s="36">
        <f t="shared" si="30"/>
        <v>0</v>
      </c>
      <c r="BM39" s="16" t="s">
        <v>13</v>
      </c>
      <c r="BN39" s="36">
        <f t="shared" si="31"/>
        <v>1</v>
      </c>
      <c r="BO39" s="16" t="s">
        <v>16</v>
      </c>
      <c r="BP39" s="36">
        <f t="shared" si="32"/>
        <v>0</v>
      </c>
      <c r="BQ39" s="16" t="s">
        <v>14</v>
      </c>
      <c r="BR39" s="36">
        <f t="shared" si="33"/>
        <v>1</v>
      </c>
      <c r="BS39" s="16" t="s">
        <v>15</v>
      </c>
      <c r="BT39" s="36">
        <f t="shared" si="34"/>
        <v>0</v>
      </c>
      <c r="BU39" s="16" t="s">
        <v>14</v>
      </c>
      <c r="BV39" s="36">
        <f t="shared" si="35"/>
        <v>1</v>
      </c>
      <c r="BW39" s="16" t="s">
        <v>15</v>
      </c>
      <c r="BX39" s="36">
        <f t="shared" si="36"/>
        <v>0</v>
      </c>
      <c r="BY39" s="16" t="s">
        <v>17</v>
      </c>
      <c r="BZ39" s="36">
        <f t="shared" si="37"/>
        <v>0</v>
      </c>
      <c r="CA39" s="16" t="s">
        <v>16</v>
      </c>
      <c r="CB39" s="36">
        <f t="shared" si="38"/>
        <v>1</v>
      </c>
      <c r="CC39" s="16" t="s">
        <v>14</v>
      </c>
      <c r="CD39" s="36">
        <f t="shared" si="39"/>
        <v>0</v>
      </c>
      <c r="CE39" s="16" t="s">
        <v>14</v>
      </c>
      <c r="CF39" s="36">
        <f t="shared" si="40"/>
        <v>1</v>
      </c>
      <c r="CG39" s="16" t="s">
        <v>15</v>
      </c>
      <c r="CH39" s="36">
        <f t="shared" si="41"/>
        <v>1</v>
      </c>
      <c r="CI39" s="16">
        <v>2</v>
      </c>
      <c r="CJ39" s="35">
        <v>1</v>
      </c>
      <c r="CK39" s="16">
        <v>7</v>
      </c>
      <c r="CL39" s="35">
        <v>6</v>
      </c>
      <c r="CM39" s="16">
        <v>5</v>
      </c>
      <c r="CN39" s="34">
        <f t="shared" si="0"/>
        <v>23</v>
      </c>
      <c r="CO39" s="37">
        <f t="shared" si="42"/>
        <v>17</v>
      </c>
      <c r="CP39" s="162">
        <f t="shared" si="1"/>
        <v>21</v>
      </c>
      <c r="CQ39" s="163">
        <f t="shared" si="43"/>
        <v>61.25</v>
      </c>
      <c r="CR39" s="10" t="str">
        <f t="shared" si="44"/>
        <v>BAIK SEKALI</v>
      </c>
    </row>
    <row r="40" spans="1:96" thickBot="1" x14ac:dyDescent="0.3">
      <c r="A40" s="3">
        <v>25</v>
      </c>
      <c r="B40" s="48" t="s">
        <v>47</v>
      </c>
      <c r="C40" s="134" t="s">
        <v>229</v>
      </c>
      <c r="D40" s="135" t="s">
        <v>230</v>
      </c>
      <c r="E40" s="146" t="s">
        <v>255</v>
      </c>
      <c r="F40" s="139">
        <v>7</v>
      </c>
      <c r="G40" s="23" t="s">
        <v>15</v>
      </c>
      <c r="H40" s="36">
        <f t="shared" si="2"/>
        <v>1</v>
      </c>
      <c r="I40" s="25" t="s">
        <v>14</v>
      </c>
      <c r="J40" s="36">
        <f t="shared" si="3"/>
        <v>0</v>
      </c>
      <c r="K40" s="35" t="s">
        <v>13</v>
      </c>
      <c r="L40" s="36">
        <f t="shared" si="4"/>
        <v>1</v>
      </c>
      <c r="M40" s="35" t="s">
        <v>17</v>
      </c>
      <c r="N40" s="36">
        <f t="shared" si="5"/>
        <v>1</v>
      </c>
      <c r="O40" s="23" t="s">
        <v>13</v>
      </c>
      <c r="P40" s="36">
        <f t="shared" si="6"/>
        <v>0</v>
      </c>
      <c r="Q40" s="35" t="s">
        <v>17</v>
      </c>
      <c r="R40" s="36">
        <f t="shared" si="7"/>
        <v>1</v>
      </c>
      <c r="S40" s="35" t="s">
        <v>14</v>
      </c>
      <c r="T40" s="36">
        <f t="shared" si="8"/>
        <v>1</v>
      </c>
      <c r="U40" s="35" t="s">
        <v>15</v>
      </c>
      <c r="V40" s="36">
        <f t="shared" si="9"/>
        <v>0</v>
      </c>
      <c r="W40" s="35" t="s">
        <v>17</v>
      </c>
      <c r="X40" s="36">
        <f t="shared" si="10"/>
        <v>0</v>
      </c>
      <c r="Y40" s="35" t="s">
        <v>15</v>
      </c>
      <c r="Z40" s="36">
        <f t="shared" si="11"/>
        <v>1</v>
      </c>
      <c r="AA40" s="35" t="s">
        <v>15</v>
      </c>
      <c r="AB40" s="36">
        <f t="shared" si="12"/>
        <v>1</v>
      </c>
      <c r="AC40" s="35" t="s">
        <v>13</v>
      </c>
      <c r="AD40" s="36">
        <f t="shared" si="13"/>
        <v>0</v>
      </c>
      <c r="AE40" s="35" t="s">
        <v>15</v>
      </c>
      <c r="AF40" s="36">
        <f t="shared" si="14"/>
        <v>0</v>
      </c>
      <c r="AG40" s="35" t="s">
        <v>17</v>
      </c>
      <c r="AH40" s="36">
        <f t="shared" si="15"/>
        <v>0</v>
      </c>
      <c r="AI40" s="35" t="s">
        <v>17</v>
      </c>
      <c r="AJ40" s="36">
        <f t="shared" si="16"/>
        <v>0</v>
      </c>
      <c r="AK40" s="35" t="s">
        <v>15</v>
      </c>
      <c r="AL40" s="36">
        <f t="shared" si="17"/>
        <v>1</v>
      </c>
      <c r="AM40" s="35" t="s">
        <v>13</v>
      </c>
      <c r="AN40" s="36">
        <f t="shared" si="18"/>
        <v>0</v>
      </c>
      <c r="AO40" s="35" t="s">
        <v>15</v>
      </c>
      <c r="AP40" s="36">
        <f t="shared" si="19"/>
        <v>1</v>
      </c>
      <c r="AQ40" s="35" t="s">
        <v>15</v>
      </c>
      <c r="AR40" s="36">
        <f t="shared" si="20"/>
        <v>1</v>
      </c>
      <c r="AS40" s="35" t="s">
        <v>16</v>
      </c>
      <c r="AT40" s="36">
        <f t="shared" si="21"/>
        <v>1</v>
      </c>
      <c r="AU40" s="35" t="s">
        <v>17</v>
      </c>
      <c r="AV40" s="36">
        <f t="shared" si="22"/>
        <v>1</v>
      </c>
      <c r="AW40" s="35" t="s">
        <v>14</v>
      </c>
      <c r="AX40" s="36">
        <f t="shared" si="23"/>
        <v>0</v>
      </c>
      <c r="AY40" s="35" t="s">
        <v>14</v>
      </c>
      <c r="AZ40" s="36">
        <f t="shared" si="24"/>
        <v>0</v>
      </c>
      <c r="BA40" s="35" t="s">
        <v>13</v>
      </c>
      <c r="BB40" s="36">
        <f t="shared" si="25"/>
        <v>0</v>
      </c>
      <c r="BC40" s="35" t="s">
        <v>16</v>
      </c>
      <c r="BD40" s="36">
        <f t="shared" si="26"/>
        <v>1</v>
      </c>
      <c r="BE40" s="22" t="s">
        <v>14</v>
      </c>
      <c r="BF40" s="36">
        <f t="shared" si="27"/>
        <v>0</v>
      </c>
      <c r="BG40" s="35" t="s">
        <v>13</v>
      </c>
      <c r="BH40" s="36">
        <f t="shared" si="28"/>
        <v>1</v>
      </c>
      <c r="BI40" s="35" t="s">
        <v>17</v>
      </c>
      <c r="BJ40" s="36">
        <f t="shared" si="29"/>
        <v>1</v>
      </c>
      <c r="BK40" s="35" t="s">
        <v>17</v>
      </c>
      <c r="BL40" s="36">
        <f t="shared" si="30"/>
        <v>1</v>
      </c>
      <c r="BM40" s="35" t="s">
        <v>13</v>
      </c>
      <c r="BN40" s="36">
        <f t="shared" si="31"/>
        <v>1</v>
      </c>
      <c r="BO40" s="35" t="s">
        <v>13</v>
      </c>
      <c r="BP40" s="36">
        <f t="shared" si="32"/>
        <v>1</v>
      </c>
      <c r="BQ40" s="35" t="s">
        <v>14</v>
      </c>
      <c r="BR40" s="36">
        <f t="shared" si="33"/>
        <v>1</v>
      </c>
      <c r="BS40" s="35" t="s">
        <v>15</v>
      </c>
      <c r="BT40" s="36">
        <f t="shared" si="34"/>
        <v>0</v>
      </c>
      <c r="BU40" s="35" t="s">
        <v>14</v>
      </c>
      <c r="BV40" s="36">
        <f t="shared" si="35"/>
        <v>1</v>
      </c>
      <c r="BW40" s="35" t="s">
        <v>15</v>
      </c>
      <c r="BX40" s="36">
        <f t="shared" si="36"/>
        <v>0</v>
      </c>
      <c r="BY40" s="35" t="s">
        <v>17</v>
      </c>
      <c r="BZ40" s="36">
        <f t="shared" si="37"/>
        <v>0</v>
      </c>
      <c r="CA40" s="35" t="s">
        <v>16</v>
      </c>
      <c r="CB40" s="36">
        <f t="shared" si="38"/>
        <v>1</v>
      </c>
      <c r="CC40" s="35" t="s">
        <v>14</v>
      </c>
      <c r="CD40" s="36">
        <f t="shared" si="39"/>
        <v>0</v>
      </c>
      <c r="CE40" s="35" t="s">
        <v>14</v>
      </c>
      <c r="CF40" s="36">
        <f t="shared" si="40"/>
        <v>1</v>
      </c>
      <c r="CG40" s="35" t="s">
        <v>15</v>
      </c>
      <c r="CH40" s="36">
        <f t="shared" si="41"/>
        <v>1</v>
      </c>
      <c r="CI40" s="35">
        <v>2</v>
      </c>
      <c r="CJ40" s="35">
        <v>5</v>
      </c>
      <c r="CK40" s="35">
        <v>7</v>
      </c>
      <c r="CL40" s="35">
        <v>3</v>
      </c>
      <c r="CM40" s="35">
        <v>7</v>
      </c>
      <c r="CN40" s="34">
        <f t="shared" si="0"/>
        <v>23</v>
      </c>
      <c r="CO40" s="37">
        <f t="shared" si="42"/>
        <v>17</v>
      </c>
      <c r="CP40" s="162">
        <f t="shared" si="1"/>
        <v>24</v>
      </c>
      <c r="CQ40" s="163">
        <f t="shared" si="43"/>
        <v>64.25</v>
      </c>
      <c r="CR40" s="10" t="str">
        <f t="shared" si="44"/>
        <v>BAIK SEKALI</v>
      </c>
    </row>
    <row r="41" spans="1:96" thickBot="1" x14ac:dyDescent="0.3">
      <c r="A41" s="1">
        <v>26</v>
      </c>
      <c r="B41" s="48" t="s">
        <v>48</v>
      </c>
      <c r="C41" s="134" t="s">
        <v>229</v>
      </c>
      <c r="D41" s="135" t="s">
        <v>230</v>
      </c>
      <c r="E41" s="138" t="s">
        <v>256</v>
      </c>
      <c r="F41" s="139">
        <v>7</v>
      </c>
      <c r="G41" s="35" t="s">
        <v>15</v>
      </c>
      <c r="H41" s="36">
        <f t="shared" si="2"/>
        <v>1</v>
      </c>
      <c r="I41" s="35" t="s">
        <v>14</v>
      </c>
      <c r="J41" s="36">
        <f t="shared" si="3"/>
        <v>0</v>
      </c>
      <c r="K41" s="35" t="s">
        <v>13</v>
      </c>
      <c r="L41" s="36">
        <f t="shared" si="4"/>
        <v>1</v>
      </c>
      <c r="M41" s="35" t="s">
        <v>17</v>
      </c>
      <c r="N41" s="36">
        <f t="shared" si="5"/>
        <v>1</v>
      </c>
      <c r="O41" s="35" t="s">
        <v>17</v>
      </c>
      <c r="P41" s="36">
        <f t="shared" si="6"/>
        <v>1</v>
      </c>
      <c r="Q41" s="35" t="s">
        <v>14</v>
      </c>
      <c r="R41" s="36">
        <f t="shared" si="7"/>
        <v>0</v>
      </c>
      <c r="S41" s="35" t="s">
        <v>14</v>
      </c>
      <c r="T41" s="36">
        <f t="shared" si="8"/>
        <v>1</v>
      </c>
      <c r="U41" s="35" t="s">
        <v>16</v>
      </c>
      <c r="V41" s="36">
        <f t="shared" si="9"/>
        <v>1</v>
      </c>
      <c r="W41" s="35" t="s">
        <v>17</v>
      </c>
      <c r="X41" s="36">
        <f t="shared" si="10"/>
        <v>0</v>
      </c>
      <c r="Y41" s="35" t="s">
        <v>13</v>
      </c>
      <c r="Z41" s="36">
        <f t="shared" si="11"/>
        <v>0</v>
      </c>
      <c r="AA41" s="35" t="s">
        <v>15</v>
      </c>
      <c r="AB41" s="36">
        <f t="shared" si="12"/>
        <v>1</v>
      </c>
      <c r="AC41" s="35" t="s">
        <v>13</v>
      </c>
      <c r="AD41" s="36">
        <f t="shared" si="13"/>
        <v>0</v>
      </c>
      <c r="AE41" s="35" t="s">
        <v>16</v>
      </c>
      <c r="AF41" s="36">
        <f t="shared" si="14"/>
        <v>1</v>
      </c>
      <c r="AG41" s="35" t="s">
        <v>16</v>
      </c>
      <c r="AH41" s="36">
        <f t="shared" si="15"/>
        <v>1</v>
      </c>
      <c r="AI41" s="35" t="s">
        <v>15</v>
      </c>
      <c r="AJ41" s="36">
        <f t="shared" si="16"/>
        <v>0</v>
      </c>
      <c r="AK41" s="35" t="s">
        <v>15</v>
      </c>
      <c r="AL41" s="36">
        <f t="shared" si="17"/>
        <v>1</v>
      </c>
      <c r="AM41" s="35" t="s">
        <v>13</v>
      </c>
      <c r="AN41" s="36">
        <f t="shared" si="18"/>
        <v>0</v>
      </c>
      <c r="AO41" s="35" t="s">
        <v>15</v>
      </c>
      <c r="AP41" s="36">
        <f t="shared" si="19"/>
        <v>1</v>
      </c>
      <c r="AQ41" s="35" t="s">
        <v>15</v>
      </c>
      <c r="AR41" s="36">
        <f t="shared" si="20"/>
        <v>1</v>
      </c>
      <c r="AS41" s="35" t="s">
        <v>14</v>
      </c>
      <c r="AT41" s="36">
        <f t="shared" si="21"/>
        <v>0</v>
      </c>
      <c r="AU41" s="35" t="s">
        <v>17</v>
      </c>
      <c r="AV41" s="36">
        <f t="shared" si="22"/>
        <v>1</v>
      </c>
      <c r="AW41" s="35" t="s">
        <v>14</v>
      </c>
      <c r="AX41" s="36">
        <f t="shared" si="23"/>
        <v>0</v>
      </c>
      <c r="AY41" s="35" t="s">
        <v>14</v>
      </c>
      <c r="AZ41" s="36">
        <f t="shared" si="24"/>
        <v>0</v>
      </c>
      <c r="BA41" s="35" t="s">
        <v>17</v>
      </c>
      <c r="BB41" s="36">
        <f t="shared" si="25"/>
        <v>0</v>
      </c>
      <c r="BC41" s="35" t="s">
        <v>16</v>
      </c>
      <c r="BD41" s="36">
        <f t="shared" si="26"/>
        <v>1</v>
      </c>
      <c r="BE41" s="35" t="s">
        <v>14</v>
      </c>
      <c r="BF41" s="36">
        <f t="shared" si="27"/>
        <v>0</v>
      </c>
      <c r="BG41" s="35" t="s">
        <v>14</v>
      </c>
      <c r="BH41" s="36">
        <f t="shared" si="28"/>
        <v>0</v>
      </c>
      <c r="BI41" s="35" t="s">
        <v>17</v>
      </c>
      <c r="BJ41" s="36">
        <f t="shared" si="29"/>
        <v>1</v>
      </c>
      <c r="BK41" s="35" t="s">
        <v>17</v>
      </c>
      <c r="BL41" s="36">
        <f t="shared" si="30"/>
        <v>1</v>
      </c>
      <c r="BM41" s="35" t="s">
        <v>13</v>
      </c>
      <c r="BN41" s="36">
        <f t="shared" si="31"/>
        <v>1</v>
      </c>
      <c r="BO41" s="35" t="s">
        <v>13</v>
      </c>
      <c r="BP41" s="36">
        <f t="shared" si="32"/>
        <v>1</v>
      </c>
      <c r="BQ41" s="35" t="s">
        <v>14</v>
      </c>
      <c r="BR41" s="36">
        <f t="shared" si="33"/>
        <v>1</v>
      </c>
      <c r="BS41" s="35" t="s">
        <v>13</v>
      </c>
      <c r="BT41" s="36">
        <f t="shared" si="34"/>
        <v>1</v>
      </c>
      <c r="BU41" s="35" t="s">
        <v>14</v>
      </c>
      <c r="BV41" s="36">
        <f t="shared" si="35"/>
        <v>1</v>
      </c>
      <c r="BW41" s="35" t="s">
        <v>16</v>
      </c>
      <c r="BX41" s="36">
        <f t="shared" si="36"/>
        <v>1</v>
      </c>
      <c r="BY41" s="35" t="s">
        <v>14</v>
      </c>
      <c r="BZ41" s="36">
        <f t="shared" si="37"/>
        <v>1</v>
      </c>
      <c r="CA41" s="35" t="s">
        <v>16</v>
      </c>
      <c r="CB41" s="36">
        <f t="shared" si="38"/>
        <v>1</v>
      </c>
      <c r="CC41" s="35" t="s">
        <v>16</v>
      </c>
      <c r="CD41" s="36">
        <f t="shared" si="39"/>
        <v>1</v>
      </c>
      <c r="CE41" s="35" t="s">
        <v>14</v>
      </c>
      <c r="CF41" s="36">
        <f t="shared" si="40"/>
        <v>1</v>
      </c>
      <c r="CG41" s="35" t="s">
        <v>13</v>
      </c>
      <c r="CH41" s="36">
        <f t="shared" si="41"/>
        <v>0</v>
      </c>
      <c r="CI41" s="35">
        <v>4</v>
      </c>
      <c r="CJ41" s="35">
        <v>3</v>
      </c>
      <c r="CK41" s="35">
        <v>5</v>
      </c>
      <c r="CL41" s="35">
        <v>6</v>
      </c>
      <c r="CM41" s="35">
        <v>5</v>
      </c>
      <c r="CN41" s="34">
        <f t="shared" si="0"/>
        <v>26</v>
      </c>
      <c r="CO41" s="37">
        <f t="shared" si="42"/>
        <v>14</v>
      </c>
      <c r="CP41" s="162">
        <f t="shared" si="1"/>
        <v>23</v>
      </c>
      <c r="CQ41" s="163">
        <f t="shared" si="43"/>
        <v>68.5</v>
      </c>
      <c r="CR41" s="10" t="str">
        <f t="shared" si="44"/>
        <v>BAIK SEKALI</v>
      </c>
    </row>
    <row r="42" spans="1:96" thickBot="1" x14ac:dyDescent="0.3">
      <c r="A42" s="1">
        <v>27</v>
      </c>
      <c r="B42" s="48" t="s">
        <v>49</v>
      </c>
      <c r="C42" s="134" t="s">
        <v>229</v>
      </c>
      <c r="D42" s="135" t="s">
        <v>230</v>
      </c>
      <c r="E42" s="136" t="s">
        <v>257</v>
      </c>
      <c r="F42" s="139">
        <v>5</v>
      </c>
      <c r="G42" s="35" t="s">
        <v>15</v>
      </c>
      <c r="H42" s="36">
        <f t="shared" si="2"/>
        <v>1</v>
      </c>
      <c r="I42" s="35" t="s">
        <v>13</v>
      </c>
      <c r="J42" s="36">
        <f t="shared" si="3"/>
        <v>1</v>
      </c>
      <c r="K42" s="35" t="s">
        <v>13</v>
      </c>
      <c r="L42" s="36">
        <f t="shared" si="4"/>
        <v>1</v>
      </c>
      <c r="M42" s="35" t="s">
        <v>14</v>
      </c>
      <c r="N42" s="36">
        <f t="shared" si="5"/>
        <v>0</v>
      </c>
      <c r="O42" s="35" t="s">
        <v>14</v>
      </c>
      <c r="P42" s="36">
        <f t="shared" si="6"/>
        <v>0</v>
      </c>
      <c r="Q42" s="35" t="s">
        <v>13</v>
      </c>
      <c r="R42" s="36">
        <f t="shared" si="7"/>
        <v>0</v>
      </c>
      <c r="S42" s="35" t="s">
        <v>14</v>
      </c>
      <c r="T42" s="36">
        <f t="shared" si="8"/>
        <v>1</v>
      </c>
      <c r="U42" s="35" t="s">
        <v>15</v>
      </c>
      <c r="V42" s="36">
        <f t="shared" si="9"/>
        <v>0</v>
      </c>
      <c r="W42" s="35" t="s">
        <v>17</v>
      </c>
      <c r="X42" s="36">
        <f t="shared" si="10"/>
        <v>0</v>
      </c>
      <c r="Y42" s="35" t="s">
        <v>16</v>
      </c>
      <c r="Z42" s="36">
        <f t="shared" si="11"/>
        <v>0</v>
      </c>
      <c r="AA42" s="35" t="s">
        <v>16</v>
      </c>
      <c r="AB42" s="36">
        <f t="shared" si="12"/>
        <v>0</v>
      </c>
      <c r="AC42" s="35" t="s">
        <v>17</v>
      </c>
      <c r="AD42" s="36">
        <f t="shared" si="13"/>
        <v>1</v>
      </c>
      <c r="AE42" s="35" t="s">
        <v>16</v>
      </c>
      <c r="AF42" s="36">
        <f t="shared" si="14"/>
        <v>1</v>
      </c>
      <c r="AG42" s="35" t="s">
        <v>17</v>
      </c>
      <c r="AH42" s="36">
        <f t="shared" si="15"/>
        <v>0</v>
      </c>
      <c r="AI42" s="35" t="s">
        <v>16</v>
      </c>
      <c r="AJ42" s="36">
        <f t="shared" si="16"/>
        <v>0</v>
      </c>
      <c r="AK42" s="35" t="s">
        <v>15</v>
      </c>
      <c r="AL42" s="36">
        <f t="shared" si="17"/>
        <v>1</v>
      </c>
      <c r="AM42" s="35" t="s">
        <v>13</v>
      </c>
      <c r="AN42" s="36">
        <f t="shared" si="18"/>
        <v>0</v>
      </c>
      <c r="AO42" s="35" t="s">
        <v>15</v>
      </c>
      <c r="AP42" s="36">
        <f t="shared" si="19"/>
        <v>1</v>
      </c>
      <c r="AQ42" s="35" t="s">
        <v>15</v>
      </c>
      <c r="AR42" s="36">
        <f t="shared" si="20"/>
        <v>1</v>
      </c>
      <c r="AS42" s="35" t="s">
        <v>14</v>
      </c>
      <c r="AT42" s="36">
        <f t="shared" si="21"/>
        <v>0</v>
      </c>
      <c r="AU42" s="35" t="s">
        <v>17</v>
      </c>
      <c r="AV42" s="36">
        <f t="shared" si="22"/>
        <v>1</v>
      </c>
      <c r="AW42" s="35" t="s">
        <v>16</v>
      </c>
      <c r="AX42" s="36">
        <f t="shared" si="23"/>
        <v>1</v>
      </c>
      <c r="AY42" s="35" t="s">
        <v>14</v>
      </c>
      <c r="AZ42" s="36">
        <f t="shared" si="24"/>
        <v>0</v>
      </c>
      <c r="BA42" s="35" t="s">
        <v>13</v>
      </c>
      <c r="BB42" s="36">
        <f t="shared" si="25"/>
        <v>0</v>
      </c>
      <c r="BC42" s="35" t="s">
        <v>16</v>
      </c>
      <c r="BD42" s="36">
        <f t="shared" si="26"/>
        <v>1</v>
      </c>
      <c r="BE42" s="35" t="s">
        <v>17</v>
      </c>
      <c r="BF42" s="36">
        <f t="shared" si="27"/>
        <v>0</v>
      </c>
      <c r="BG42" s="35" t="s">
        <v>13</v>
      </c>
      <c r="BH42" s="36">
        <f t="shared" si="28"/>
        <v>1</v>
      </c>
      <c r="BI42" s="35" t="s">
        <v>13</v>
      </c>
      <c r="BJ42" s="36">
        <f t="shared" si="29"/>
        <v>0</v>
      </c>
      <c r="BK42" s="35" t="s">
        <v>17</v>
      </c>
      <c r="BL42" s="36">
        <f t="shared" si="30"/>
        <v>1</v>
      </c>
      <c r="BM42" s="35" t="s">
        <v>13</v>
      </c>
      <c r="BN42" s="36">
        <f t="shared" si="31"/>
        <v>1</v>
      </c>
      <c r="BO42" s="35" t="s">
        <v>17</v>
      </c>
      <c r="BP42" s="36">
        <f t="shared" si="32"/>
        <v>0</v>
      </c>
      <c r="BQ42" s="35" t="s">
        <v>14</v>
      </c>
      <c r="BR42" s="36">
        <f t="shared" si="33"/>
        <v>1</v>
      </c>
      <c r="BS42" s="35" t="s">
        <v>13</v>
      </c>
      <c r="BT42" s="36">
        <f t="shared" si="34"/>
        <v>1</v>
      </c>
      <c r="BU42" s="35" t="s">
        <v>14</v>
      </c>
      <c r="BV42" s="36">
        <f t="shared" si="35"/>
        <v>1</v>
      </c>
      <c r="BW42" s="35" t="s">
        <v>16</v>
      </c>
      <c r="BX42" s="36">
        <f t="shared" si="36"/>
        <v>1</v>
      </c>
      <c r="BY42" s="35" t="s">
        <v>13</v>
      </c>
      <c r="BZ42" s="36">
        <f t="shared" si="37"/>
        <v>0</v>
      </c>
      <c r="CA42" s="35" t="s">
        <v>16</v>
      </c>
      <c r="CB42" s="36">
        <f t="shared" si="38"/>
        <v>1</v>
      </c>
      <c r="CC42" s="35" t="s">
        <v>14</v>
      </c>
      <c r="CD42" s="36">
        <f t="shared" si="39"/>
        <v>0</v>
      </c>
      <c r="CE42" s="35" t="s">
        <v>14</v>
      </c>
      <c r="CF42" s="36">
        <f t="shared" si="40"/>
        <v>1</v>
      </c>
      <c r="CG42" s="35" t="s">
        <v>13</v>
      </c>
      <c r="CH42" s="36">
        <f t="shared" si="41"/>
        <v>0</v>
      </c>
      <c r="CI42" s="35">
        <v>1</v>
      </c>
      <c r="CJ42" s="35">
        <v>5</v>
      </c>
      <c r="CK42" s="35">
        <v>3</v>
      </c>
      <c r="CL42" s="35">
        <v>2</v>
      </c>
      <c r="CM42" s="35">
        <v>7</v>
      </c>
      <c r="CN42" s="34">
        <f t="shared" si="0"/>
        <v>21</v>
      </c>
      <c r="CO42" s="37">
        <f t="shared" si="42"/>
        <v>19</v>
      </c>
      <c r="CP42" s="162">
        <f t="shared" si="1"/>
        <v>18</v>
      </c>
      <c r="CQ42" s="163">
        <f t="shared" si="43"/>
        <v>54.75</v>
      </c>
      <c r="CR42" s="10" t="str">
        <f t="shared" si="44"/>
        <v xml:space="preserve">BAIK </v>
      </c>
    </row>
    <row r="43" spans="1:96" thickBot="1" x14ac:dyDescent="0.3">
      <c r="A43" s="3">
        <v>28</v>
      </c>
      <c r="B43" s="48" t="s">
        <v>50</v>
      </c>
      <c r="C43" s="140" t="s">
        <v>229</v>
      </c>
      <c r="D43" s="141" t="s">
        <v>230</v>
      </c>
      <c r="E43" s="143" t="s">
        <v>258</v>
      </c>
      <c r="F43" s="142">
        <v>5</v>
      </c>
      <c r="G43" s="35" t="s">
        <v>15</v>
      </c>
      <c r="H43" s="36">
        <f t="shared" si="2"/>
        <v>1</v>
      </c>
      <c r="I43" s="35" t="s">
        <v>14</v>
      </c>
      <c r="J43" s="36">
        <f t="shared" si="3"/>
        <v>0</v>
      </c>
      <c r="K43" s="16" t="s">
        <v>13</v>
      </c>
      <c r="L43" s="36">
        <f t="shared" si="4"/>
        <v>1</v>
      </c>
      <c r="M43" s="16" t="s">
        <v>17</v>
      </c>
      <c r="N43" s="36">
        <f t="shared" si="5"/>
        <v>1</v>
      </c>
      <c r="O43" s="35" t="s">
        <v>13</v>
      </c>
      <c r="P43" s="36">
        <f t="shared" si="6"/>
        <v>0</v>
      </c>
      <c r="Q43" s="16" t="s">
        <v>16</v>
      </c>
      <c r="R43" s="36">
        <f t="shared" si="7"/>
        <v>0</v>
      </c>
      <c r="S43" s="16" t="s">
        <v>14</v>
      </c>
      <c r="T43" s="36">
        <f t="shared" si="8"/>
        <v>1</v>
      </c>
      <c r="U43" s="16" t="s">
        <v>16</v>
      </c>
      <c r="V43" s="36">
        <f t="shared" si="9"/>
        <v>1</v>
      </c>
      <c r="W43" s="16" t="s">
        <v>16</v>
      </c>
      <c r="X43" s="36">
        <f t="shared" si="10"/>
        <v>1</v>
      </c>
      <c r="Y43" s="16" t="s">
        <v>13</v>
      </c>
      <c r="Z43" s="36">
        <f t="shared" si="11"/>
        <v>0</v>
      </c>
      <c r="AA43" s="16" t="s">
        <v>15</v>
      </c>
      <c r="AB43" s="36">
        <f t="shared" si="12"/>
        <v>1</v>
      </c>
      <c r="AC43" s="16" t="s">
        <v>13</v>
      </c>
      <c r="AD43" s="36">
        <f t="shared" si="13"/>
        <v>0</v>
      </c>
      <c r="AE43" s="16" t="s">
        <v>16</v>
      </c>
      <c r="AF43" s="36">
        <f t="shared" si="14"/>
        <v>1</v>
      </c>
      <c r="AG43" s="16" t="s">
        <v>17</v>
      </c>
      <c r="AH43" s="36">
        <f t="shared" si="15"/>
        <v>0</v>
      </c>
      <c r="AI43" s="16" t="s">
        <v>17</v>
      </c>
      <c r="AJ43" s="36">
        <f t="shared" si="16"/>
        <v>0</v>
      </c>
      <c r="AK43" s="16" t="s">
        <v>15</v>
      </c>
      <c r="AL43" s="36">
        <f t="shared" si="17"/>
        <v>1</v>
      </c>
      <c r="AM43" s="16" t="s">
        <v>16</v>
      </c>
      <c r="AN43" s="36">
        <f t="shared" si="18"/>
        <v>1</v>
      </c>
      <c r="AO43" s="16" t="s">
        <v>13</v>
      </c>
      <c r="AP43" s="36">
        <f t="shared" si="19"/>
        <v>0</v>
      </c>
      <c r="AQ43" s="16" t="s">
        <v>15</v>
      </c>
      <c r="AR43" s="36">
        <f t="shared" si="20"/>
        <v>1</v>
      </c>
      <c r="AS43" s="16" t="s">
        <v>17</v>
      </c>
      <c r="AT43" s="36">
        <f t="shared" si="21"/>
        <v>0</v>
      </c>
      <c r="AU43" s="16" t="s">
        <v>17</v>
      </c>
      <c r="AV43" s="36">
        <f t="shared" si="22"/>
        <v>1</v>
      </c>
      <c r="AW43" s="16" t="s">
        <v>14</v>
      </c>
      <c r="AX43" s="36">
        <f t="shared" si="23"/>
        <v>0</v>
      </c>
      <c r="AY43" s="16" t="s">
        <v>14</v>
      </c>
      <c r="AZ43" s="36">
        <f t="shared" si="24"/>
        <v>0</v>
      </c>
      <c r="BA43" s="16" t="s">
        <v>13</v>
      </c>
      <c r="BB43" s="36">
        <f t="shared" si="25"/>
        <v>0</v>
      </c>
      <c r="BC43" s="16" t="s">
        <v>16</v>
      </c>
      <c r="BD43" s="36">
        <f t="shared" si="26"/>
        <v>1</v>
      </c>
      <c r="BE43" s="35" t="s">
        <v>14</v>
      </c>
      <c r="BF43" s="36">
        <f t="shared" si="27"/>
        <v>0</v>
      </c>
      <c r="BG43" s="16" t="s">
        <v>13</v>
      </c>
      <c r="BH43" s="36">
        <f t="shared" si="28"/>
        <v>1</v>
      </c>
      <c r="BI43" s="16" t="s">
        <v>17</v>
      </c>
      <c r="BJ43" s="36">
        <f t="shared" si="29"/>
        <v>1</v>
      </c>
      <c r="BK43" s="16" t="s">
        <v>13</v>
      </c>
      <c r="BL43" s="36">
        <f t="shared" si="30"/>
        <v>0</v>
      </c>
      <c r="BM43" s="16" t="s">
        <v>13</v>
      </c>
      <c r="BN43" s="36">
        <f t="shared" si="31"/>
        <v>1</v>
      </c>
      <c r="BO43" s="16" t="s">
        <v>13</v>
      </c>
      <c r="BP43" s="36">
        <f t="shared" si="32"/>
        <v>1</v>
      </c>
      <c r="BQ43" s="16" t="s">
        <v>14</v>
      </c>
      <c r="BR43" s="36">
        <f t="shared" si="33"/>
        <v>1</v>
      </c>
      <c r="BS43" s="16" t="s">
        <v>16</v>
      </c>
      <c r="BT43" s="36">
        <f t="shared" si="34"/>
        <v>0</v>
      </c>
      <c r="BU43" s="16" t="s">
        <v>14</v>
      </c>
      <c r="BV43" s="36">
        <f t="shared" si="35"/>
        <v>1</v>
      </c>
      <c r="BW43" s="16" t="s">
        <v>15</v>
      </c>
      <c r="BX43" s="36">
        <f t="shared" si="36"/>
        <v>0</v>
      </c>
      <c r="BY43" s="16" t="s">
        <v>17</v>
      </c>
      <c r="BZ43" s="36">
        <f t="shared" si="37"/>
        <v>0</v>
      </c>
      <c r="CA43" s="16" t="s">
        <v>16</v>
      </c>
      <c r="CB43" s="36">
        <f t="shared" si="38"/>
        <v>1</v>
      </c>
      <c r="CC43" s="16" t="s">
        <v>14</v>
      </c>
      <c r="CD43" s="36">
        <f t="shared" si="39"/>
        <v>0</v>
      </c>
      <c r="CE43" s="16" t="s">
        <v>14</v>
      </c>
      <c r="CF43" s="36">
        <f t="shared" si="40"/>
        <v>1</v>
      </c>
      <c r="CG43" s="16" t="s">
        <v>13</v>
      </c>
      <c r="CH43" s="36">
        <f t="shared" si="41"/>
        <v>0</v>
      </c>
      <c r="CI43" s="16">
        <v>2</v>
      </c>
      <c r="CJ43" s="35">
        <v>5</v>
      </c>
      <c r="CK43" s="16">
        <v>5</v>
      </c>
      <c r="CL43" s="35">
        <v>5</v>
      </c>
      <c r="CM43" s="16">
        <v>5</v>
      </c>
      <c r="CN43" s="34">
        <f t="shared" si="0"/>
        <v>21</v>
      </c>
      <c r="CO43" s="37">
        <f t="shared" si="42"/>
        <v>19</v>
      </c>
      <c r="CP43" s="162">
        <f t="shared" si="1"/>
        <v>22</v>
      </c>
      <c r="CQ43" s="163">
        <f t="shared" si="43"/>
        <v>58.75</v>
      </c>
      <c r="CR43" s="10" t="str">
        <f t="shared" si="44"/>
        <v xml:space="preserve">BAIK </v>
      </c>
    </row>
    <row r="44" spans="1:96" thickBot="1" x14ac:dyDescent="0.3">
      <c r="A44" s="3">
        <v>29</v>
      </c>
      <c r="B44" s="48" t="s">
        <v>51</v>
      </c>
      <c r="C44" s="134" t="s">
        <v>229</v>
      </c>
      <c r="D44" s="135" t="s">
        <v>230</v>
      </c>
      <c r="E44" s="146" t="s">
        <v>259</v>
      </c>
      <c r="F44" s="139">
        <v>4</v>
      </c>
      <c r="G44" s="23" t="s">
        <v>15</v>
      </c>
      <c r="H44" s="36">
        <f t="shared" si="2"/>
        <v>1</v>
      </c>
      <c r="I44" s="25" t="s">
        <v>13</v>
      </c>
      <c r="J44" s="36">
        <f t="shared" si="3"/>
        <v>1</v>
      </c>
      <c r="K44" s="12" t="s">
        <v>13</v>
      </c>
      <c r="L44" s="36">
        <f t="shared" si="4"/>
        <v>1</v>
      </c>
      <c r="M44" s="12" t="s">
        <v>13</v>
      </c>
      <c r="N44" s="36">
        <f t="shared" si="5"/>
        <v>0</v>
      </c>
      <c r="O44" s="23" t="s">
        <v>17</v>
      </c>
      <c r="P44" s="36">
        <f t="shared" si="6"/>
        <v>1</v>
      </c>
      <c r="Q44" s="12" t="s">
        <v>14</v>
      </c>
      <c r="R44" s="36">
        <f t="shared" si="7"/>
        <v>0</v>
      </c>
      <c r="S44" s="12" t="s">
        <v>14</v>
      </c>
      <c r="T44" s="36">
        <f t="shared" si="8"/>
        <v>1</v>
      </c>
      <c r="U44" s="12" t="s">
        <v>15</v>
      </c>
      <c r="V44" s="36">
        <f t="shared" si="9"/>
        <v>0</v>
      </c>
      <c r="W44" s="12" t="s">
        <v>16</v>
      </c>
      <c r="X44" s="36">
        <f t="shared" si="10"/>
        <v>1</v>
      </c>
      <c r="Y44" s="12" t="s">
        <v>15</v>
      </c>
      <c r="Z44" s="36">
        <f t="shared" si="11"/>
        <v>1</v>
      </c>
      <c r="AA44" s="12" t="s">
        <v>14</v>
      </c>
      <c r="AB44" s="36">
        <f t="shared" si="12"/>
        <v>0</v>
      </c>
      <c r="AC44" s="12" t="s">
        <v>17</v>
      </c>
      <c r="AD44" s="36">
        <f t="shared" si="13"/>
        <v>1</v>
      </c>
      <c r="AE44" s="12" t="s">
        <v>15</v>
      </c>
      <c r="AF44" s="36">
        <f t="shared" si="14"/>
        <v>0</v>
      </c>
      <c r="AG44" s="12" t="s">
        <v>17</v>
      </c>
      <c r="AH44" s="36">
        <f t="shared" si="15"/>
        <v>0</v>
      </c>
      <c r="AI44" s="12" t="s">
        <v>17</v>
      </c>
      <c r="AJ44" s="36">
        <f t="shared" si="16"/>
        <v>0</v>
      </c>
      <c r="AK44" s="12" t="s">
        <v>16</v>
      </c>
      <c r="AL44" s="36">
        <f t="shared" si="17"/>
        <v>0</v>
      </c>
      <c r="AM44" s="12" t="s">
        <v>13</v>
      </c>
      <c r="AN44" s="36">
        <f t="shared" si="18"/>
        <v>0</v>
      </c>
      <c r="AO44" s="12" t="s">
        <v>15</v>
      </c>
      <c r="AP44" s="36">
        <f t="shared" si="19"/>
        <v>1</v>
      </c>
      <c r="AQ44" s="12" t="s">
        <v>15</v>
      </c>
      <c r="AR44" s="36">
        <f t="shared" si="20"/>
        <v>1</v>
      </c>
      <c r="AS44" s="12" t="s">
        <v>17</v>
      </c>
      <c r="AT44" s="36">
        <f t="shared" si="21"/>
        <v>0</v>
      </c>
      <c r="AU44" s="12" t="s">
        <v>17</v>
      </c>
      <c r="AV44" s="36">
        <f t="shared" si="22"/>
        <v>1</v>
      </c>
      <c r="AW44" s="12" t="s">
        <v>14</v>
      </c>
      <c r="AX44" s="36">
        <f t="shared" si="23"/>
        <v>0</v>
      </c>
      <c r="AY44" s="12" t="s">
        <v>14</v>
      </c>
      <c r="AZ44" s="36">
        <f t="shared" si="24"/>
        <v>0</v>
      </c>
      <c r="BA44" s="12" t="s">
        <v>13</v>
      </c>
      <c r="BB44" s="36">
        <f t="shared" si="25"/>
        <v>0</v>
      </c>
      <c r="BC44" s="12" t="s">
        <v>15</v>
      </c>
      <c r="BD44" s="36">
        <f t="shared" si="26"/>
        <v>0</v>
      </c>
      <c r="BE44" s="22" t="s">
        <v>14</v>
      </c>
      <c r="BF44" s="36">
        <f t="shared" si="27"/>
        <v>0</v>
      </c>
      <c r="BG44" s="12" t="s">
        <v>13</v>
      </c>
      <c r="BH44" s="36">
        <f t="shared" si="28"/>
        <v>1</v>
      </c>
      <c r="BI44" s="12" t="s">
        <v>17</v>
      </c>
      <c r="BJ44" s="36">
        <f t="shared" si="29"/>
        <v>1</v>
      </c>
      <c r="BK44" s="12" t="s">
        <v>17</v>
      </c>
      <c r="BL44" s="36">
        <f t="shared" si="30"/>
        <v>1</v>
      </c>
      <c r="BM44" s="12" t="s">
        <v>13</v>
      </c>
      <c r="BN44" s="36">
        <f t="shared" si="31"/>
        <v>1</v>
      </c>
      <c r="BO44" s="12" t="s">
        <v>13</v>
      </c>
      <c r="BP44" s="36">
        <f t="shared" si="32"/>
        <v>1</v>
      </c>
      <c r="BQ44" s="12" t="s">
        <v>14</v>
      </c>
      <c r="BR44" s="36">
        <f t="shared" si="33"/>
        <v>1</v>
      </c>
      <c r="BS44" s="12" t="s">
        <v>16</v>
      </c>
      <c r="BT44" s="36">
        <f t="shared" si="34"/>
        <v>0</v>
      </c>
      <c r="BU44" s="12" t="s">
        <v>14</v>
      </c>
      <c r="BV44" s="36">
        <f t="shared" si="35"/>
        <v>1</v>
      </c>
      <c r="BW44" s="12" t="s">
        <v>15</v>
      </c>
      <c r="BX44" s="36">
        <f t="shared" si="36"/>
        <v>0</v>
      </c>
      <c r="BY44" s="12" t="s">
        <v>17</v>
      </c>
      <c r="BZ44" s="36">
        <f t="shared" si="37"/>
        <v>0</v>
      </c>
      <c r="CA44" s="12" t="s">
        <v>16</v>
      </c>
      <c r="CB44" s="36">
        <f t="shared" si="38"/>
        <v>1</v>
      </c>
      <c r="CC44" s="12" t="s">
        <v>16</v>
      </c>
      <c r="CD44" s="36">
        <f t="shared" si="39"/>
        <v>1</v>
      </c>
      <c r="CE44" s="12" t="s">
        <v>14</v>
      </c>
      <c r="CF44" s="36">
        <f t="shared" si="40"/>
        <v>1</v>
      </c>
      <c r="CG44" s="12" t="s">
        <v>13</v>
      </c>
      <c r="CH44" s="36">
        <f t="shared" si="41"/>
        <v>0</v>
      </c>
      <c r="CI44" s="12">
        <v>2</v>
      </c>
      <c r="CJ44" s="35">
        <v>2</v>
      </c>
      <c r="CK44" s="12">
        <v>4</v>
      </c>
      <c r="CL44" s="35">
        <v>6</v>
      </c>
      <c r="CM44" s="12">
        <v>3</v>
      </c>
      <c r="CN44" s="34">
        <f t="shared" si="0"/>
        <v>21</v>
      </c>
      <c r="CO44" s="37">
        <f t="shared" si="42"/>
        <v>19</v>
      </c>
      <c r="CP44" s="162">
        <f t="shared" si="1"/>
        <v>17</v>
      </c>
      <c r="CQ44" s="163">
        <f t="shared" si="43"/>
        <v>53.75</v>
      </c>
      <c r="CR44" s="10" t="str">
        <f t="shared" si="44"/>
        <v xml:space="preserve">BAIK </v>
      </c>
    </row>
    <row r="45" spans="1:96" thickBot="1" x14ac:dyDescent="0.3">
      <c r="A45" s="1">
        <v>30</v>
      </c>
      <c r="B45" s="48" t="s">
        <v>52</v>
      </c>
      <c r="C45" s="140" t="s">
        <v>229</v>
      </c>
      <c r="D45" s="141" t="s">
        <v>230</v>
      </c>
      <c r="E45" s="143" t="s">
        <v>260</v>
      </c>
      <c r="F45" s="142">
        <v>3</v>
      </c>
      <c r="G45" s="35" t="s">
        <v>15</v>
      </c>
      <c r="H45" s="36">
        <f t="shared" si="2"/>
        <v>1</v>
      </c>
      <c r="I45" s="35" t="s">
        <v>14</v>
      </c>
      <c r="J45" s="36">
        <f t="shared" si="3"/>
        <v>0</v>
      </c>
      <c r="K45" s="16" t="s">
        <v>13</v>
      </c>
      <c r="L45" s="36">
        <f t="shared" si="4"/>
        <v>1</v>
      </c>
      <c r="M45" s="16" t="s">
        <v>17</v>
      </c>
      <c r="N45" s="36">
        <f t="shared" si="5"/>
        <v>1</v>
      </c>
      <c r="O45" s="35" t="s">
        <v>17</v>
      </c>
      <c r="P45" s="36">
        <f t="shared" si="6"/>
        <v>1</v>
      </c>
      <c r="Q45" s="16" t="s">
        <v>17</v>
      </c>
      <c r="R45" s="36">
        <f t="shared" si="7"/>
        <v>1</v>
      </c>
      <c r="S45" s="16" t="s">
        <v>14</v>
      </c>
      <c r="T45" s="36">
        <f t="shared" si="8"/>
        <v>1</v>
      </c>
      <c r="U45" s="16" t="s">
        <v>15</v>
      </c>
      <c r="V45" s="36">
        <f t="shared" si="9"/>
        <v>0</v>
      </c>
      <c r="W45" s="16" t="s">
        <v>17</v>
      </c>
      <c r="X45" s="36">
        <f t="shared" si="10"/>
        <v>0</v>
      </c>
      <c r="Y45" s="16" t="s">
        <v>16</v>
      </c>
      <c r="Z45" s="36">
        <f t="shared" si="11"/>
        <v>0</v>
      </c>
      <c r="AA45" s="16" t="s">
        <v>16</v>
      </c>
      <c r="AB45" s="36">
        <f t="shared" si="12"/>
        <v>0</v>
      </c>
      <c r="AC45" s="16" t="s">
        <v>14</v>
      </c>
      <c r="AD45" s="36">
        <f t="shared" si="13"/>
        <v>0</v>
      </c>
      <c r="AE45" s="16" t="s">
        <v>16</v>
      </c>
      <c r="AF45" s="36">
        <f t="shared" si="14"/>
        <v>1</v>
      </c>
      <c r="AG45" s="16" t="s">
        <v>17</v>
      </c>
      <c r="AH45" s="36">
        <f t="shared" si="15"/>
        <v>0</v>
      </c>
      <c r="AI45" s="16" t="s">
        <v>15</v>
      </c>
      <c r="AJ45" s="36">
        <f t="shared" si="16"/>
        <v>0</v>
      </c>
      <c r="AK45" s="16" t="s">
        <v>15</v>
      </c>
      <c r="AL45" s="36">
        <f t="shared" si="17"/>
        <v>1</v>
      </c>
      <c r="AM45" s="16" t="s">
        <v>13</v>
      </c>
      <c r="AN45" s="36">
        <f t="shared" si="18"/>
        <v>0</v>
      </c>
      <c r="AO45" s="16" t="s">
        <v>15</v>
      </c>
      <c r="AP45" s="36">
        <f t="shared" si="19"/>
        <v>1</v>
      </c>
      <c r="AQ45" s="16" t="s">
        <v>15</v>
      </c>
      <c r="AR45" s="36">
        <f t="shared" si="20"/>
        <v>1</v>
      </c>
      <c r="AS45" s="16" t="s">
        <v>16</v>
      </c>
      <c r="AT45" s="36">
        <f t="shared" si="21"/>
        <v>1</v>
      </c>
      <c r="AU45" s="16" t="s">
        <v>17</v>
      </c>
      <c r="AV45" s="36">
        <f t="shared" si="22"/>
        <v>1</v>
      </c>
      <c r="AW45" s="16" t="s">
        <v>14</v>
      </c>
      <c r="AX45" s="36">
        <f t="shared" si="23"/>
        <v>0</v>
      </c>
      <c r="AY45" s="35" t="s">
        <v>14</v>
      </c>
      <c r="AZ45" s="36">
        <f t="shared" si="24"/>
        <v>0</v>
      </c>
      <c r="BA45" s="16" t="s">
        <v>13</v>
      </c>
      <c r="BB45" s="36">
        <f t="shared" si="25"/>
        <v>0</v>
      </c>
      <c r="BC45" s="16" t="s">
        <v>16</v>
      </c>
      <c r="BD45" s="36">
        <f t="shared" si="26"/>
        <v>1</v>
      </c>
      <c r="BE45" s="35" t="s">
        <v>13</v>
      </c>
      <c r="BF45" s="36">
        <f t="shared" si="27"/>
        <v>1</v>
      </c>
      <c r="BG45" s="16" t="s">
        <v>13</v>
      </c>
      <c r="BH45" s="36">
        <f t="shared" si="28"/>
        <v>1</v>
      </c>
      <c r="BI45" s="16" t="s">
        <v>17</v>
      </c>
      <c r="BJ45" s="36">
        <f t="shared" si="29"/>
        <v>1</v>
      </c>
      <c r="BK45" s="16" t="s">
        <v>13</v>
      </c>
      <c r="BL45" s="36">
        <f t="shared" si="30"/>
        <v>0</v>
      </c>
      <c r="BM45" s="16" t="s">
        <v>13</v>
      </c>
      <c r="BN45" s="36">
        <f t="shared" si="31"/>
        <v>1</v>
      </c>
      <c r="BO45" s="16" t="s">
        <v>17</v>
      </c>
      <c r="BP45" s="36">
        <f t="shared" si="32"/>
        <v>0</v>
      </c>
      <c r="BQ45" s="16" t="s">
        <v>14</v>
      </c>
      <c r="BR45" s="36">
        <f t="shared" si="33"/>
        <v>1</v>
      </c>
      <c r="BS45" s="16" t="s">
        <v>13</v>
      </c>
      <c r="BT45" s="36">
        <f t="shared" si="34"/>
        <v>1</v>
      </c>
      <c r="BU45" s="16" t="s">
        <v>14</v>
      </c>
      <c r="BV45" s="36">
        <f t="shared" si="35"/>
        <v>1</v>
      </c>
      <c r="BW45" s="16" t="s">
        <v>15</v>
      </c>
      <c r="BX45" s="36">
        <f t="shared" si="36"/>
        <v>0</v>
      </c>
      <c r="BY45" s="16" t="s">
        <v>16</v>
      </c>
      <c r="BZ45" s="36">
        <f t="shared" si="37"/>
        <v>0</v>
      </c>
      <c r="CA45" s="16" t="s">
        <v>16</v>
      </c>
      <c r="CB45" s="36">
        <f t="shared" si="38"/>
        <v>1</v>
      </c>
      <c r="CC45" s="16" t="s">
        <v>16</v>
      </c>
      <c r="CD45" s="36">
        <f t="shared" si="39"/>
        <v>1</v>
      </c>
      <c r="CE45" s="16" t="s">
        <v>14</v>
      </c>
      <c r="CF45" s="36">
        <f t="shared" si="40"/>
        <v>1</v>
      </c>
      <c r="CG45" s="16" t="s">
        <v>15</v>
      </c>
      <c r="CH45" s="36">
        <f t="shared" si="41"/>
        <v>1</v>
      </c>
      <c r="CI45" s="16">
        <v>2</v>
      </c>
      <c r="CJ45" s="35">
        <v>1</v>
      </c>
      <c r="CK45" s="16">
        <v>7</v>
      </c>
      <c r="CL45" s="35">
        <v>6</v>
      </c>
      <c r="CM45" s="16">
        <v>6</v>
      </c>
      <c r="CN45" s="34">
        <f t="shared" si="0"/>
        <v>24</v>
      </c>
      <c r="CO45" s="37">
        <f t="shared" si="42"/>
        <v>16</v>
      </c>
      <c r="CP45" s="162">
        <f t="shared" si="1"/>
        <v>22</v>
      </c>
      <c r="CQ45" s="163">
        <f t="shared" si="43"/>
        <v>64</v>
      </c>
      <c r="CR45" s="10" t="str">
        <f t="shared" si="44"/>
        <v>BAIK SEKALI</v>
      </c>
    </row>
    <row r="46" spans="1:96" thickBot="1" x14ac:dyDescent="0.3">
      <c r="A46" s="1">
        <v>31</v>
      </c>
      <c r="B46" s="48" t="s">
        <v>53</v>
      </c>
      <c r="C46" s="134" t="s">
        <v>229</v>
      </c>
      <c r="D46" s="135" t="s">
        <v>230</v>
      </c>
      <c r="E46" s="136" t="s">
        <v>261</v>
      </c>
      <c r="F46" s="139">
        <v>2</v>
      </c>
      <c r="G46" s="23" t="s">
        <v>15</v>
      </c>
      <c r="H46" s="36">
        <f t="shared" si="2"/>
        <v>1</v>
      </c>
      <c r="I46" s="25" t="s">
        <v>14</v>
      </c>
      <c r="J46" s="36">
        <f t="shared" si="3"/>
        <v>0</v>
      </c>
      <c r="K46" s="12" t="s">
        <v>13</v>
      </c>
      <c r="L46" s="36">
        <f t="shared" si="4"/>
        <v>1</v>
      </c>
      <c r="M46" s="12" t="s">
        <v>17</v>
      </c>
      <c r="N46" s="36">
        <f t="shared" si="5"/>
        <v>1</v>
      </c>
      <c r="O46" s="23" t="s">
        <v>13</v>
      </c>
      <c r="P46" s="36">
        <f t="shared" si="6"/>
        <v>0</v>
      </c>
      <c r="Q46" s="12" t="s">
        <v>17</v>
      </c>
      <c r="R46" s="36">
        <f t="shared" si="7"/>
        <v>1</v>
      </c>
      <c r="S46" s="12" t="s">
        <v>14</v>
      </c>
      <c r="T46" s="36">
        <f t="shared" si="8"/>
        <v>1</v>
      </c>
      <c r="U46" s="12" t="s">
        <v>15</v>
      </c>
      <c r="V46" s="36">
        <f t="shared" si="9"/>
        <v>0</v>
      </c>
      <c r="W46" s="12" t="s">
        <v>17</v>
      </c>
      <c r="X46" s="36">
        <f t="shared" si="10"/>
        <v>0</v>
      </c>
      <c r="Y46" s="12" t="s">
        <v>15</v>
      </c>
      <c r="Z46" s="36">
        <f t="shared" si="11"/>
        <v>1</v>
      </c>
      <c r="AA46" s="12" t="s">
        <v>15</v>
      </c>
      <c r="AB46" s="36">
        <f t="shared" si="12"/>
        <v>1</v>
      </c>
      <c r="AC46" s="12" t="s">
        <v>17</v>
      </c>
      <c r="AD46" s="36">
        <f t="shared" si="13"/>
        <v>1</v>
      </c>
      <c r="AE46" s="12" t="s">
        <v>16</v>
      </c>
      <c r="AF46" s="36">
        <f t="shared" si="14"/>
        <v>1</v>
      </c>
      <c r="AG46" s="12" t="s">
        <v>17</v>
      </c>
      <c r="AH46" s="36">
        <f t="shared" si="15"/>
        <v>0</v>
      </c>
      <c r="AI46" s="12" t="s">
        <v>16</v>
      </c>
      <c r="AJ46" s="36">
        <f t="shared" si="16"/>
        <v>0</v>
      </c>
      <c r="AK46" s="12" t="s">
        <v>13</v>
      </c>
      <c r="AL46" s="36">
        <f t="shared" si="17"/>
        <v>0</v>
      </c>
      <c r="AM46" s="12" t="s">
        <v>13</v>
      </c>
      <c r="AN46" s="36">
        <f t="shared" si="18"/>
        <v>0</v>
      </c>
      <c r="AO46" s="12" t="s">
        <v>15</v>
      </c>
      <c r="AP46" s="36">
        <f t="shared" si="19"/>
        <v>1</v>
      </c>
      <c r="AQ46" s="12" t="s">
        <v>15</v>
      </c>
      <c r="AR46" s="36">
        <f t="shared" si="20"/>
        <v>1</v>
      </c>
      <c r="AS46" s="12" t="s">
        <v>14</v>
      </c>
      <c r="AT46" s="36">
        <f t="shared" si="21"/>
        <v>0</v>
      </c>
      <c r="AU46" s="12" t="s">
        <v>17</v>
      </c>
      <c r="AV46" s="36">
        <f t="shared" si="22"/>
        <v>1</v>
      </c>
      <c r="AW46" s="12" t="s">
        <v>14</v>
      </c>
      <c r="AX46" s="36">
        <f t="shared" si="23"/>
        <v>0</v>
      </c>
      <c r="AY46" s="12" t="s">
        <v>14</v>
      </c>
      <c r="AZ46" s="36">
        <f t="shared" si="24"/>
        <v>0</v>
      </c>
      <c r="BA46" s="12" t="s">
        <v>13</v>
      </c>
      <c r="BB46" s="36">
        <f t="shared" si="25"/>
        <v>0</v>
      </c>
      <c r="BC46" s="12" t="s">
        <v>16</v>
      </c>
      <c r="BD46" s="36">
        <f t="shared" si="26"/>
        <v>1</v>
      </c>
      <c r="BE46" s="22" t="s">
        <v>13</v>
      </c>
      <c r="BF46" s="36">
        <f t="shared" si="27"/>
        <v>1</v>
      </c>
      <c r="BG46" s="12" t="s">
        <v>13</v>
      </c>
      <c r="BH46" s="36">
        <f t="shared" si="28"/>
        <v>1</v>
      </c>
      <c r="BI46" s="12" t="s">
        <v>13</v>
      </c>
      <c r="BJ46" s="36">
        <f t="shared" si="29"/>
        <v>0</v>
      </c>
      <c r="BK46" s="12" t="s">
        <v>17</v>
      </c>
      <c r="BL46" s="36">
        <f t="shared" si="30"/>
        <v>1</v>
      </c>
      <c r="BM46" s="12" t="s">
        <v>13</v>
      </c>
      <c r="BN46" s="36">
        <f t="shared" si="31"/>
        <v>1</v>
      </c>
      <c r="BO46" s="12" t="s">
        <v>13</v>
      </c>
      <c r="BP46" s="36">
        <f t="shared" si="32"/>
        <v>1</v>
      </c>
      <c r="BQ46" s="12" t="s">
        <v>14</v>
      </c>
      <c r="BR46" s="36">
        <f t="shared" si="33"/>
        <v>1</v>
      </c>
      <c r="BS46" s="12" t="s">
        <v>13</v>
      </c>
      <c r="BT46" s="36">
        <f t="shared" si="34"/>
        <v>1</v>
      </c>
      <c r="BU46" s="12" t="s">
        <v>14</v>
      </c>
      <c r="BV46" s="36">
        <f t="shared" si="35"/>
        <v>1</v>
      </c>
      <c r="BW46" s="12" t="s">
        <v>14</v>
      </c>
      <c r="BX46" s="36">
        <f t="shared" si="36"/>
        <v>0</v>
      </c>
      <c r="BY46" s="12" t="s">
        <v>14</v>
      </c>
      <c r="BZ46" s="36">
        <f t="shared" si="37"/>
        <v>1</v>
      </c>
      <c r="CA46" s="12" t="s">
        <v>16</v>
      </c>
      <c r="CB46" s="36">
        <f t="shared" si="38"/>
        <v>1</v>
      </c>
      <c r="CC46" s="12" t="s">
        <v>16</v>
      </c>
      <c r="CD46" s="36">
        <f t="shared" si="39"/>
        <v>1</v>
      </c>
      <c r="CE46" s="12" t="s">
        <v>16</v>
      </c>
      <c r="CF46" s="36">
        <f t="shared" si="40"/>
        <v>0</v>
      </c>
      <c r="CG46" s="12" t="s">
        <v>13</v>
      </c>
      <c r="CH46" s="36">
        <f t="shared" si="41"/>
        <v>0</v>
      </c>
      <c r="CI46" s="12">
        <v>2</v>
      </c>
      <c r="CJ46" s="35">
        <v>5</v>
      </c>
      <c r="CK46" s="12">
        <v>5</v>
      </c>
      <c r="CL46" s="35">
        <v>7</v>
      </c>
      <c r="CM46" s="12">
        <v>6</v>
      </c>
      <c r="CN46" s="34">
        <f t="shared" si="0"/>
        <v>24</v>
      </c>
      <c r="CO46" s="37">
        <f t="shared" si="42"/>
        <v>16</v>
      </c>
      <c r="CP46" s="162">
        <f t="shared" si="1"/>
        <v>25</v>
      </c>
      <c r="CQ46" s="163">
        <f t="shared" si="43"/>
        <v>67</v>
      </c>
      <c r="CR46" s="10" t="str">
        <f t="shared" si="44"/>
        <v>BAIK SEKALI</v>
      </c>
    </row>
    <row r="47" spans="1:96" thickBot="1" x14ac:dyDescent="0.3">
      <c r="A47" s="3">
        <v>32</v>
      </c>
      <c r="B47" s="48" t="s">
        <v>54</v>
      </c>
      <c r="C47" s="140" t="s">
        <v>229</v>
      </c>
      <c r="D47" s="141" t="s">
        <v>230</v>
      </c>
      <c r="E47" s="144" t="s">
        <v>262</v>
      </c>
      <c r="F47" s="142">
        <v>9</v>
      </c>
      <c r="G47" s="35" t="s">
        <v>15</v>
      </c>
      <c r="H47" s="36">
        <f t="shared" si="2"/>
        <v>1</v>
      </c>
      <c r="I47" s="35" t="s">
        <v>14</v>
      </c>
      <c r="J47" s="36">
        <f t="shared" si="3"/>
        <v>0</v>
      </c>
      <c r="K47" s="16" t="s">
        <v>13</v>
      </c>
      <c r="L47" s="36">
        <f t="shared" si="4"/>
        <v>1</v>
      </c>
      <c r="M47" s="16" t="s">
        <v>17</v>
      </c>
      <c r="N47" s="36">
        <f t="shared" si="5"/>
        <v>1</v>
      </c>
      <c r="O47" s="35" t="s">
        <v>14</v>
      </c>
      <c r="P47" s="36">
        <f t="shared" si="6"/>
        <v>0</v>
      </c>
      <c r="Q47" s="16" t="s">
        <v>14</v>
      </c>
      <c r="R47" s="36">
        <f t="shared" si="7"/>
        <v>0</v>
      </c>
      <c r="S47" s="16" t="s">
        <v>14</v>
      </c>
      <c r="T47" s="36">
        <f t="shared" si="8"/>
        <v>1</v>
      </c>
      <c r="U47" s="16" t="s">
        <v>15</v>
      </c>
      <c r="V47" s="36">
        <f t="shared" si="9"/>
        <v>0</v>
      </c>
      <c r="W47" s="16" t="s">
        <v>17</v>
      </c>
      <c r="X47" s="36">
        <f t="shared" si="10"/>
        <v>0</v>
      </c>
      <c r="Y47" s="16" t="s">
        <v>13</v>
      </c>
      <c r="Z47" s="36">
        <f t="shared" si="11"/>
        <v>0</v>
      </c>
      <c r="AA47" s="16" t="s">
        <v>15</v>
      </c>
      <c r="AB47" s="36">
        <f t="shared" si="12"/>
        <v>1</v>
      </c>
      <c r="AC47" s="16" t="s">
        <v>13</v>
      </c>
      <c r="AD47" s="36">
        <f t="shared" si="13"/>
        <v>0</v>
      </c>
      <c r="AE47" s="16" t="s">
        <v>13</v>
      </c>
      <c r="AF47" s="36">
        <f t="shared" si="14"/>
        <v>0</v>
      </c>
      <c r="AG47" s="16" t="s">
        <v>17</v>
      </c>
      <c r="AH47" s="36">
        <f t="shared" si="15"/>
        <v>0</v>
      </c>
      <c r="AI47" s="16" t="s">
        <v>17</v>
      </c>
      <c r="AJ47" s="36">
        <f t="shared" si="16"/>
        <v>0</v>
      </c>
      <c r="AK47" s="16" t="s">
        <v>15</v>
      </c>
      <c r="AL47" s="36">
        <f t="shared" si="17"/>
        <v>1</v>
      </c>
      <c r="AM47" s="16" t="s">
        <v>13</v>
      </c>
      <c r="AN47" s="36">
        <f t="shared" si="18"/>
        <v>0</v>
      </c>
      <c r="AO47" s="16" t="s">
        <v>15</v>
      </c>
      <c r="AP47" s="36">
        <f t="shared" si="19"/>
        <v>1</v>
      </c>
      <c r="AQ47" s="16" t="s">
        <v>15</v>
      </c>
      <c r="AR47" s="36">
        <f t="shared" si="20"/>
        <v>1</v>
      </c>
      <c r="AS47" s="16" t="s">
        <v>15</v>
      </c>
      <c r="AT47" s="36">
        <f t="shared" si="21"/>
        <v>0</v>
      </c>
      <c r="AU47" s="16" t="s">
        <v>17</v>
      </c>
      <c r="AV47" s="36">
        <f t="shared" si="22"/>
        <v>1</v>
      </c>
      <c r="AW47" s="16" t="s">
        <v>13</v>
      </c>
      <c r="AX47" s="36">
        <f t="shared" si="23"/>
        <v>0</v>
      </c>
      <c r="AY47" s="35" t="s">
        <v>16</v>
      </c>
      <c r="AZ47" s="36">
        <f t="shared" si="24"/>
        <v>0</v>
      </c>
      <c r="BA47" s="16" t="s">
        <v>13</v>
      </c>
      <c r="BB47" s="36">
        <f t="shared" si="25"/>
        <v>0</v>
      </c>
      <c r="BC47" s="16" t="s">
        <v>14</v>
      </c>
      <c r="BD47" s="36">
        <f t="shared" si="26"/>
        <v>0</v>
      </c>
      <c r="BE47" s="35" t="s">
        <v>13</v>
      </c>
      <c r="BF47" s="36">
        <f t="shared" si="27"/>
        <v>1</v>
      </c>
      <c r="BG47" s="16" t="s">
        <v>14</v>
      </c>
      <c r="BH47" s="36">
        <f t="shared" si="28"/>
        <v>0</v>
      </c>
      <c r="BI47" s="16" t="s">
        <v>13</v>
      </c>
      <c r="BJ47" s="36">
        <f t="shared" si="29"/>
        <v>0</v>
      </c>
      <c r="BK47" s="16" t="s">
        <v>17</v>
      </c>
      <c r="BL47" s="36">
        <f t="shared" si="30"/>
        <v>1</v>
      </c>
      <c r="BM47" s="16" t="s">
        <v>13</v>
      </c>
      <c r="BN47" s="36">
        <f t="shared" si="31"/>
        <v>1</v>
      </c>
      <c r="BO47" s="16" t="s">
        <v>16</v>
      </c>
      <c r="BP47" s="36">
        <f t="shared" si="32"/>
        <v>0</v>
      </c>
      <c r="BQ47" s="16" t="s">
        <v>14</v>
      </c>
      <c r="BR47" s="36">
        <f t="shared" si="33"/>
        <v>1</v>
      </c>
      <c r="BS47" s="16" t="s">
        <v>13</v>
      </c>
      <c r="BT47" s="36">
        <f t="shared" si="34"/>
        <v>1</v>
      </c>
      <c r="BU47" s="16" t="s">
        <v>14</v>
      </c>
      <c r="BV47" s="36">
        <f t="shared" si="35"/>
        <v>1</v>
      </c>
      <c r="BW47" s="16" t="s">
        <v>15</v>
      </c>
      <c r="BX47" s="36">
        <f t="shared" si="36"/>
        <v>0</v>
      </c>
      <c r="BY47" s="16" t="s">
        <v>13</v>
      </c>
      <c r="BZ47" s="36">
        <f t="shared" si="37"/>
        <v>0</v>
      </c>
      <c r="CA47" s="16" t="s">
        <v>16</v>
      </c>
      <c r="CB47" s="36">
        <f t="shared" si="38"/>
        <v>1</v>
      </c>
      <c r="CC47" s="16" t="s">
        <v>16</v>
      </c>
      <c r="CD47" s="36">
        <f t="shared" si="39"/>
        <v>1</v>
      </c>
      <c r="CE47" s="16" t="s">
        <v>14</v>
      </c>
      <c r="CF47" s="36">
        <f t="shared" si="40"/>
        <v>1</v>
      </c>
      <c r="CG47" s="16" t="s">
        <v>13</v>
      </c>
      <c r="CH47" s="36">
        <f t="shared" si="41"/>
        <v>0</v>
      </c>
      <c r="CI47" s="16">
        <v>4</v>
      </c>
      <c r="CJ47" s="35">
        <v>5</v>
      </c>
      <c r="CK47" s="16">
        <v>6</v>
      </c>
      <c r="CL47" s="35">
        <v>6</v>
      </c>
      <c r="CM47" s="16">
        <v>6</v>
      </c>
      <c r="CN47" s="34">
        <f t="shared" si="0"/>
        <v>18</v>
      </c>
      <c r="CO47" s="37">
        <f t="shared" si="42"/>
        <v>22</v>
      </c>
      <c r="CP47" s="162">
        <f t="shared" si="1"/>
        <v>27</v>
      </c>
      <c r="CQ47" s="163">
        <f t="shared" si="43"/>
        <v>58.5</v>
      </c>
      <c r="CR47" s="10" t="str">
        <f t="shared" si="44"/>
        <v xml:space="preserve">BAIK </v>
      </c>
    </row>
    <row r="48" spans="1:96" thickBot="1" x14ac:dyDescent="0.3">
      <c r="A48" s="3">
        <v>33</v>
      </c>
      <c r="B48" s="48" t="s">
        <v>55</v>
      </c>
      <c r="C48" s="140" t="s">
        <v>229</v>
      </c>
      <c r="D48" s="141" t="s">
        <v>230</v>
      </c>
      <c r="E48" s="144" t="s">
        <v>263</v>
      </c>
      <c r="F48" s="142">
        <v>8</v>
      </c>
      <c r="G48" s="23" t="s">
        <v>15</v>
      </c>
      <c r="H48" s="36">
        <f t="shared" si="2"/>
        <v>1</v>
      </c>
      <c r="I48" s="25" t="s">
        <v>13</v>
      </c>
      <c r="J48" s="36">
        <f t="shared" si="3"/>
        <v>1</v>
      </c>
      <c r="K48" s="16" t="s">
        <v>13</v>
      </c>
      <c r="L48" s="36">
        <f t="shared" si="4"/>
        <v>1</v>
      </c>
      <c r="M48" s="16" t="s">
        <v>17</v>
      </c>
      <c r="N48" s="36">
        <f t="shared" si="5"/>
        <v>1</v>
      </c>
      <c r="O48" s="23" t="s">
        <v>14</v>
      </c>
      <c r="P48" s="36">
        <f t="shared" si="6"/>
        <v>0</v>
      </c>
      <c r="Q48" s="16" t="s">
        <v>17</v>
      </c>
      <c r="R48" s="36">
        <f t="shared" si="7"/>
        <v>1</v>
      </c>
      <c r="S48" s="16" t="s">
        <v>14</v>
      </c>
      <c r="T48" s="36">
        <f t="shared" si="8"/>
        <v>1</v>
      </c>
      <c r="U48" s="16" t="s">
        <v>15</v>
      </c>
      <c r="V48" s="36">
        <f t="shared" si="9"/>
        <v>0</v>
      </c>
      <c r="W48" s="16" t="s">
        <v>17</v>
      </c>
      <c r="X48" s="36">
        <f t="shared" si="10"/>
        <v>0</v>
      </c>
      <c r="Y48" s="16" t="s">
        <v>16</v>
      </c>
      <c r="Z48" s="36">
        <f t="shared" si="11"/>
        <v>0</v>
      </c>
      <c r="AA48" s="16" t="s">
        <v>15</v>
      </c>
      <c r="AB48" s="36">
        <f t="shared" si="12"/>
        <v>1</v>
      </c>
      <c r="AC48" s="16" t="s">
        <v>16</v>
      </c>
      <c r="AD48" s="36">
        <f t="shared" si="13"/>
        <v>0</v>
      </c>
      <c r="AE48" s="16" t="s">
        <v>15</v>
      </c>
      <c r="AF48" s="36">
        <f t="shared" si="14"/>
        <v>0</v>
      </c>
      <c r="AG48" s="16" t="s">
        <v>16</v>
      </c>
      <c r="AH48" s="36">
        <f t="shared" si="15"/>
        <v>1</v>
      </c>
      <c r="AI48" s="16" t="s">
        <v>13</v>
      </c>
      <c r="AJ48" s="36">
        <f t="shared" si="16"/>
        <v>1</v>
      </c>
      <c r="AK48" s="16" t="s">
        <v>17</v>
      </c>
      <c r="AL48" s="36">
        <f t="shared" si="17"/>
        <v>0</v>
      </c>
      <c r="AM48" s="16" t="s">
        <v>16</v>
      </c>
      <c r="AN48" s="36">
        <f t="shared" si="18"/>
        <v>1</v>
      </c>
      <c r="AO48" s="16" t="s">
        <v>15</v>
      </c>
      <c r="AP48" s="36">
        <f t="shared" si="19"/>
        <v>1</v>
      </c>
      <c r="AQ48" s="16" t="s">
        <v>17</v>
      </c>
      <c r="AR48" s="36">
        <f t="shared" si="20"/>
        <v>0</v>
      </c>
      <c r="AS48" s="16" t="s">
        <v>15</v>
      </c>
      <c r="AT48" s="36">
        <f t="shared" si="21"/>
        <v>0</v>
      </c>
      <c r="AU48" s="16" t="s">
        <v>17</v>
      </c>
      <c r="AV48" s="36">
        <f t="shared" si="22"/>
        <v>1</v>
      </c>
      <c r="AW48" s="16" t="s">
        <v>14</v>
      </c>
      <c r="AX48" s="36">
        <f t="shared" si="23"/>
        <v>0</v>
      </c>
      <c r="AY48" s="35" t="s">
        <v>13</v>
      </c>
      <c r="AZ48" s="36">
        <f t="shared" si="24"/>
        <v>1</v>
      </c>
      <c r="BA48" s="16" t="s">
        <v>13</v>
      </c>
      <c r="BB48" s="36">
        <f t="shared" si="25"/>
        <v>0</v>
      </c>
      <c r="BC48" s="16" t="s">
        <v>16</v>
      </c>
      <c r="BD48" s="36">
        <f t="shared" si="26"/>
        <v>1</v>
      </c>
      <c r="BE48" s="22" t="s">
        <v>15</v>
      </c>
      <c r="BF48" s="36">
        <f t="shared" si="27"/>
        <v>0</v>
      </c>
      <c r="BG48" s="16" t="s">
        <v>14</v>
      </c>
      <c r="BH48" s="36">
        <f t="shared" si="28"/>
        <v>0</v>
      </c>
      <c r="BI48" s="16" t="s">
        <v>13</v>
      </c>
      <c r="BJ48" s="36">
        <f t="shared" si="29"/>
        <v>0</v>
      </c>
      <c r="BK48" s="16" t="s">
        <v>13</v>
      </c>
      <c r="BL48" s="36">
        <f t="shared" si="30"/>
        <v>0</v>
      </c>
      <c r="BM48" s="16" t="s">
        <v>13</v>
      </c>
      <c r="BN48" s="36">
        <f t="shared" si="31"/>
        <v>1</v>
      </c>
      <c r="BO48" s="16" t="s">
        <v>13</v>
      </c>
      <c r="BP48" s="36">
        <f t="shared" si="32"/>
        <v>1</v>
      </c>
      <c r="BQ48" s="16" t="s">
        <v>14</v>
      </c>
      <c r="BR48" s="36">
        <f t="shared" si="33"/>
        <v>1</v>
      </c>
      <c r="BS48" s="16" t="s">
        <v>13</v>
      </c>
      <c r="BT48" s="36">
        <f t="shared" si="34"/>
        <v>1</v>
      </c>
      <c r="BU48" s="16" t="s">
        <v>14</v>
      </c>
      <c r="BV48" s="36">
        <f t="shared" si="35"/>
        <v>1</v>
      </c>
      <c r="BW48" s="16" t="s">
        <v>14</v>
      </c>
      <c r="BX48" s="36">
        <f t="shared" si="36"/>
        <v>0</v>
      </c>
      <c r="BY48" s="16" t="s">
        <v>13</v>
      </c>
      <c r="BZ48" s="36">
        <f t="shared" si="37"/>
        <v>0</v>
      </c>
      <c r="CA48" s="16" t="s">
        <v>16</v>
      </c>
      <c r="CB48" s="36">
        <f t="shared" si="38"/>
        <v>1</v>
      </c>
      <c r="CC48" s="16" t="s">
        <v>16</v>
      </c>
      <c r="CD48" s="36">
        <f t="shared" si="39"/>
        <v>1</v>
      </c>
      <c r="CE48" s="16" t="s">
        <v>14</v>
      </c>
      <c r="CF48" s="36">
        <f t="shared" si="40"/>
        <v>1</v>
      </c>
      <c r="CG48" s="16" t="s">
        <v>13</v>
      </c>
      <c r="CH48" s="36">
        <f t="shared" si="41"/>
        <v>0</v>
      </c>
      <c r="CI48" s="16">
        <v>2</v>
      </c>
      <c r="CJ48" s="35">
        <v>2</v>
      </c>
      <c r="CK48" s="16">
        <v>3</v>
      </c>
      <c r="CL48" s="35">
        <v>7</v>
      </c>
      <c r="CM48" s="16">
        <v>6</v>
      </c>
      <c r="CN48" s="34">
        <f t="shared" ref="CN48:CN79" si="45">H48+J48+L48+N48+P48+R48+T48+V48+X48+Z48+AB48+AD48+AF48+AH48+AJ48+AL48+AN48+AP48+AR48+AT48+AV48+AX48+AZ48+BB48+BD48+BF48+BH48+BJ48+BL48+BN48+BP48+BR48+BT48+BV48+BX48+BZ48+CB48+CD48+CF48+CH48</f>
        <v>22</v>
      </c>
      <c r="CO48" s="37">
        <f t="shared" si="42"/>
        <v>18</v>
      </c>
      <c r="CP48" s="162">
        <f t="shared" ref="CP48:CP79" si="46">SUM(CI48:CM48)</f>
        <v>20</v>
      </c>
      <c r="CQ48" s="163">
        <f t="shared" si="43"/>
        <v>58.5</v>
      </c>
      <c r="CR48" s="10" t="str">
        <f t="shared" si="44"/>
        <v xml:space="preserve">BAIK </v>
      </c>
    </row>
    <row r="49" spans="1:96" thickBot="1" x14ac:dyDescent="0.3">
      <c r="A49" s="1">
        <v>34</v>
      </c>
      <c r="B49" s="48" t="s">
        <v>56</v>
      </c>
      <c r="C49" s="140" t="s">
        <v>229</v>
      </c>
      <c r="D49" s="141" t="s">
        <v>230</v>
      </c>
      <c r="E49" s="144" t="s">
        <v>264</v>
      </c>
      <c r="F49" s="142">
        <v>7</v>
      </c>
      <c r="G49" s="35" t="s">
        <v>15</v>
      </c>
      <c r="H49" s="36">
        <f t="shared" si="2"/>
        <v>1</v>
      </c>
      <c r="I49" s="35" t="s">
        <v>13</v>
      </c>
      <c r="J49" s="36">
        <f t="shared" si="3"/>
        <v>1</v>
      </c>
      <c r="K49" s="16" t="s">
        <v>13</v>
      </c>
      <c r="L49" s="36">
        <f t="shared" si="4"/>
        <v>1</v>
      </c>
      <c r="M49" s="16" t="s">
        <v>17</v>
      </c>
      <c r="N49" s="36">
        <f t="shared" si="5"/>
        <v>1</v>
      </c>
      <c r="O49" s="35" t="s">
        <v>13</v>
      </c>
      <c r="P49" s="36">
        <f t="shared" si="6"/>
        <v>0</v>
      </c>
      <c r="Q49" s="16" t="s">
        <v>16</v>
      </c>
      <c r="R49" s="36">
        <f t="shared" si="7"/>
        <v>0</v>
      </c>
      <c r="S49" s="16" t="s">
        <v>14</v>
      </c>
      <c r="T49" s="36">
        <f t="shared" si="8"/>
        <v>1</v>
      </c>
      <c r="U49" s="16" t="s">
        <v>15</v>
      </c>
      <c r="V49" s="36">
        <f t="shared" si="9"/>
        <v>0</v>
      </c>
      <c r="W49" s="16" t="s">
        <v>16</v>
      </c>
      <c r="X49" s="36">
        <f t="shared" si="10"/>
        <v>1</v>
      </c>
      <c r="Y49" s="16" t="s">
        <v>13</v>
      </c>
      <c r="Z49" s="36">
        <f t="shared" si="11"/>
        <v>0</v>
      </c>
      <c r="AA49" s="16" t="s">
        <v>15</v>
      </c>
      <c r="AB49" s="36">
        <f t="shared" si="12"/>
        <v>1</v>
      </c>
      <c r="AC49" s="16" t="s">
        <v>17</v>
      </c>
      <c r="AD49" s="36">
        <f t="shared" si="13"/>
        <v>1</v>
      </c>
      <c r="AE49" s="16" t="s">
        <v>16</v>
      </c>
      <c r="AF49" s="36">
        <f t="shared" si="14"/>
        <v>1</v>
      </c>
      <c r="AG49" s="16" t="s">
        <v>16</v>
      </c>
      <c r="AH49" s="36">
        <f t="shared" si="15"/>
        <v>1</v>
      </c>
      <c r="AI49" s="16" t="s">
        <v>16</v>
      </c>
      <c r="AJ49" s="36">
        <f t="shared" si="16"/>
        <v>0</v>
      </c>
      <c r="AK49" s="16" t="s">
        <v>15</v>
      </c>
      <c r="AL49" s="36">
        <f t="shared" si="17"/>
        <v>1</v>
      </c>
      <c r="AM49" s="16" t="s">
        <v>13</v>
      </c>
      <c r="AN49" s="36">
        <f t="shared" si="18"/>
        <v>0</v>
      </c>
      <c r="AO49" s="16" t="s">
        <v>15</v>
      </c>
      <c r="AP49" s="36">
        <f t="shared" si="19"/>
        <v>1</v>
      </c>
      <c r="AQ49" s="16" t="s">
        <v>15</v>
      </c>
      <c r="AR49" s="36">
        <f t="shared" si="20"/>
        <v>1</v>
      </c>
      <c r="AS49" s="16" t="s">
        <v>16</v>
      </c>
      <c r="AT49" s="36">
        <f t="shared" si="21"/>
        <v>1</v>
      </c>
      <c r="AU49" s="16" t="s">
        <v>17</v>
      </c>
      <c r="AV49" s="36">
        <f t="shared" si="22"/>
        <v>1</v>
      </c>
      <c r="AW49" s="16" t="s">
        <v>13</v>
      </c>
      <c r="AX49" s="36">
        <f t="shared" si="23"/>
        <v>0</v>
      </c>
      <c r="AY49" s="35" t="s">
        <v>14</v>
      </c>
      <c r="AZ49" s="36">
        <f t="shared" si="24"/>
        <v>0</v>
      </c>
      <c r="BA49" s="16" t="s">
        <v>13</v>
      </c>
      <c r="BB49" s="36">
        <f t="shared" si="25"/>
        <v>0</v>
      </c>
      <c r="BC49" s="16" t="s">
        <v>16</v>
      </c>
      <c r="BD49" s="36">
        <f t="shared" si="26"/>
        <v>1</v>
      </c>
      <c r="BE49" s="35" t="s">
        <v>13</v>
      </c>
      <c r="BF49" s="36">
        <f t="shared" si="27"/>
        <v>1</v>
      </c>
      <c r="BG49" s="16" t="s">
        <v>13</v>
      </c>
      <c r="BH49" s="36">
        <f t="shared" si="28"/>
        <v>1</v>
      </c>
      <c r="BI49" s="16" t="s">
        <v>17</v>
      </c>
      <c r="BJ49" s="36">
        <f t="shared" si="29"/>
        <v>1</v>
      </c>
      <c r="BK49" s="16" t="s">
        <v>17</v>
      </c>
      <c r="BL49" s="36">
        <f t="shared" si="30"/>
        <v>1</v>
      </c>
      <c r="BM49" s="16" t="s">
        <v>13</v>
      </c>
      <c r="BN49" s="36">
        <f t="shared" si="31"/>
        <v>1</v>
      </c>
      <c r="BO49" s="16" t="s">
        <v>13</v>
      </c>
      <c r="BP49" s="36">
        <f t="shared" si="32"/>
        <v>1</v>
      </c>
      <c r="BQ49" s="16" t="s">
        <v>14</v>
      </c>
      <c r="BR49" s="36">
        <f t="shared" si="33"/>
        <v>1</v>
      </c>
      <c r="BS49" s="16" t="s">
        <v>16</v>
      </c>
      <c r="BT49" s="36">
        <f t="shared" si="34"/>
        <v>0</v>
      </c>
      <c r="BU49" s="16" t="s">
        <v>14</v>
      </c>
      <c r="BV49" s="36">
        <f t="shared" si="35"/>
        <v>1</v>
      </c>
      <c r="BW49" s="16" t="s">
        <v>17</v>
      </c>
      <c r="BX49" s="36">
        <f t="shared" si="36"/>
        <v>0</v>
      </c>
      <c r="BY49" s="16" t="s">
        <v>14</v>
      </c>
      <c r="BZ49" s="36">
        <f t="shared" si="37"/>
        <v>1</v>
      </c>
      <c r="CA49" s="16" t="s">
        <v>16</v>
      </c>
      <c r="CB49" s="36">
        <f t="shared" si="38"/>
        <v>1</v>
      </c>
      <c r="CC49" s="16" t="s">
        <v>14</v>
      </c>
      <c r="CD49" s="36">
        <f t="shared" si="39"/>
        <v>0</v>
      </c>
      <c r="CE49" s="16" t="s">
        <v>16</v>
      </c>
      <c r="CF49" s="36">
        <f t="shared" si="40"/>
        <v>0</v>
      </c>
      <c r="CG49" s="16" t="s">
        <v>13</v>
      </c>
      <c r="CH49" s="36">
        <f t="shared" si="41"/>
        <v>0</v>
      </c>
      <c r="CI49" s="16">
        <v>4</v>
      </c>
      <c r="CJ49" s="35">
        <v>2</v>
      </c>
      <c r="CK49" s="16">
        <v>3</v>
      </c>
      <c r="CL49" s="35">
        <v>5</v>
      </c>
      <c r="CM49" s="16">
        <v>6</v>
      </c>
      <c r="CN49" s="34">
        <f t="shared" si="45"/>
        <v>26</v>
      </c>
      <c r="CO49" s="37">
        <f t="shared" si="42"/>
        <v>14</v>
      </c>
      <c r="CP49" s="162">
        <f t="shared" si="46"/>
        <v>20</v>
      </c>
      <c r="CQ49" s="163">
        <f t="shared" si="43"/>
        <v>65.5</v>
      </c>
      <c r="CR49" s="10" t="str">
        <f t="shared" si="44"/>
        <v>BAIK SEKALI</v>
      </c>
    </row>
    <row r="50" spans="1:96" thickBot="1" x14ac:dyDescent="0.3">
      <c r="A50" s="1">
        <v>35</v>
      </c>
      <c r="B50" s="48" t="s">
        <v>57</v>
      </c>
      <c r="C50" s="134" t="s">
        <v>229</v>
      </c>
      <c r="D50" s="135" t="s">
        <v>230</v>
      </c>
      <c r="E50" s="135" t="s">
        <v>265</v>
      </c>
      <c r="F50" s="139">
        <v>6</v>
      </c>
      <c r="G50" s="23" t="s">
        <v>15</v>
      </c>
      <c r="H50" s="36">
        <f t="shared" si="2"/>
        <v>1</v>
      </c>
      <c r="I50" s="25" t="s">
        <v>13</v>
      </c>
      <c r="J50" s="36">
        <f t="shared" si="3"/>
        <v>1</v>
      </c>
      <c r="K50" s="12" t="s">
        <v>14</v>
      </c>
      <c r="L50" s="36">
        <f t="shared" si="4"/>
        <v>0</v>
      </c>
      <c r="M50" s="12" t="s">
        <v>16</v>
      </c>
      <c r="N50" s="36">
        <f t="shared" si="5"/>
        <v>0</v>
      </c>
      <c r="O50" s="23" t="s">
        <v>16</v>
      </c>
      <c r="P50" s="36">
        <f t="shared" si="6"/>
        <v>0</v>
      </c>
      <c r="Q50" s="12" t="s">
        <v>16</v>
      </c>
      <c r="R50" s="36">
        <f t="shared" si="7"/>
        <v>0</v>
      </c>
      <c r="S50" s="12" t="s">
        <v>13</v>
      </c>
      <c r="T50" s="36">
        <f t="shared" si="8"/>
        <v>0</v>
      </c>
      <c r="U50" s="12" t="s">
        <v>17</v>
      </c>
      <c r="V50" s="36">
        <f t="shared" si="9"/>
        <v>0</v>
      </c>
      <c r="W50" s="12" t="s">
        <v>15</v>
      </c>
      <c r="X50" s="36">
        <f t="shared" si="10"/>
        <v>0</v>
      </c>
      <c r="Y50" s="12" t="s">
        <v>17</v>
      </c>
      <c r="Z50" s="36">
        <f t="shared" si="11"/>
        <v>0</v>
      </c>
      <c r="AA50" s="12" t="s">
        <v>15</v>
      </c>
      <c r="AB50" s="36">
        <f t="shared" si="12"/>
        <v>1</v>
      </c>
      <c r="AC50" s="12" t="s">
        <v>15</v>
      </c>
      <c r="AD50" s="36">
        <f t="shared" si="13"/>
        <v>0</v>
      </c>
      <c r="AE50" s="12" t="s">
        <v>17</v>
      </c>
      <c r="AF50" s="36">
        <f t="shared" si="14"/>
        <v>0</v>
      </c>
      <c r="AG50" s="12" t="s">
        <v>16</v>
      </c>
      <c r="AH50" s="36">
        <f t="shared" si="15"/>
        <v>1</v>
      </c>
      <c r="AI50" s="12" t="s">
        <v>17</v>
      </c>
      <c r="AJ50" s="36">
        <f t="shared" si="16"/>
        <v>0</v>
      </c>
      <c r="AK50" s="12" t="s">
        <v>16</v>
      </c>
      <c r="AL50" s="36">
        <f t="shared" si="17"/>
        <v>0</v>
      </c>
      <c r="AM50" s="12" t="s">
        <v>13</v>
      </c>
      <c r="AN50" s="36">
        <f t="shared" si="18"/>
        <v>0</v>
      </c>
      <c r="AO50" s="12" t="s">
        <v>13</v>
      </c>
      <c r="AP50" s="36">
        <f t="shared" si="19"/>
        <v>0</v>
      </c>
      <c r="AQ50" s="12" t="s">
        <v>17</v>
      </c>
      <c r="AR50" s="36">
        <f t="shared" si="20"/>
        <v>0</v>
      </c>
      <c r="AS50" s="12" t="s">
        <v>15</v>
      </c>
      <c r="AT50" s="36">
        <f t="shared" si="21"/>
        <v>0</v>
      </c>
      <c r="AU50" s="12" t="s">
        <v>17</v>
      </c>
      <c r="AV50" s="36">
        <f t="shared" si="22"/>
        <v>1</v>
      </c>
      <c r="AW50" s="12" t="s">
        <v>17</v>
      </c>
      <c r="AX50" s="36">
        <f t="shared" si="23"/>
        <v>0</v>
      </c>
      <c r="AY50" s="12" t="s">
        <v>16</v>
      </c>
      <c r="AZ50" s="36">
        <f t="shared" si="24"/>
        <v>0</v>
      </c>
      <c r="BA50" s="12" t="s">
        <v>15</v>
      </c>
      <c r="BB50" s="36">
        <f t="shared" si="25"/>
        <v>1</v>
      </c>
      <c r="BC50" s="12" t="s">
        <v>15</v>
      </c>
      <c r="BD50" s="36">
        <f t="shared" si="26"/>
        <v>0</v>
      </c>
      <c r="BE50" s="22" t="s">
        <v>14</v>
      </c>
      <c r="BF50" s="36">
        <f t="shared" si="27"/>
        <v>0</v>
      </c>
      <c r="BG50" s="12" t="s">
        <v>17</v>
      </c>
      <c r="BH50" s="36">
        <f t="shared" si="28"/>
        <v>0</v>
      </c>
      <c r="BI50" s="12" t="s">
        <v>13</v>
      </c>
      <c r="BJ50" s="36">
        <f t="shared" si="29"/>
        <v>0</v>
      </c>
      <c r="BK50" s="12" t="s">
        <v>16</v>
      </c>
      <c r="BL50" s="36">
        <f t="shared" si="30"/>
        <v>0</v>
      </c>
      <c r="BM50" s="12" t="s">
        <v>15</v>
      </c>
      <c r="BN50" s="36">
        <f t="shared" si="31"/>
        <v>0</v>
      </c>
      <c r="BO50" s="12" t="s">
        <v>14</v>
      </c>
      <c r="BP50" s="36">
        <f t="shared" si="32"/>
        <v>0</v>
      </c>
      <c r="BQ50" s="12" t="s">
        <v>14</v>
      </c>
      <c r="BR50" s="36">
        <f t="shared" si="33"/>
        <v>1</v>
      </c>
      <c r="BS50" s="12" t="s">
        <v>16</v>
      </c>
      <c r="BT50" s="36">
        <f t="shared" si="34"/>
        <v>0</v>
      </c>
      <c r="BU50" s="12" t="s">
        <v>15</v>
      </c>
      <c r="BV50" s="36">
        <f t="shared" si="35"/>
        <v>0</v>
      </c>
      <c r="BW50" s="12" t="s">
        <v>15</v>
      </c>
      <c r="BX50" s="36">
        <f t="shared" si="36"/>
        <v>0</v>
      </c>
      <c r="BY50" s="12" t="s">
        <v>17</v>
      </c>
      <c r="BZ50" s="36">
        <f t="shared" si="37"/>
        <v>0</v>
      </c>
      <c r="CA50" s="12" t="s">
        <v>17</v>
      </c>
      <c r="CB50" s="36">
        <f t="shared" si="38"/>
        <v>0</v>
      </c>
      <c r="CC50" s="12" t="s">
        <v>13</v>
      </c>
      <c r="CD50" s="36">
        <f t="shared" si="39"/>
        <v>0</v>
      </c>
      <c r="CE50" s="12" t="s">
        <v>17</v>
      </c>
      <c r="CF50" s="36">
        <f t="shared" si="40"/>
        <v>0</v>
      </c>
      <c r="CG50" s="12" t="s">
        <v>15</v>
      </c>
      <c r="CH50" s="36">
        <f t="shared" si="41"/>
        <v>1</v>
      </c>
      <c r="CI50" s="12">
        <v>0</v>
      </c>
      <c r="CJ50" s="35">
        <v>0</v>
      </c>
      <c r="CK50" s="12">
        <v>3</v>
      </c>
      <c r="CL50" s="35">
        <v>1</v>
      </c>
      <c r="CM50" s="12">
        <v>2</v>
      </c>
      <c r="CN50" s="34">
        <f t="shared" si="45"/>
        <v>8</v>
      </c>
      <c r="CO50" s="37">
        <f t="shared" si="42"/>
        <v>32</v>
      </c>
      <c r="CP50" s="162">
        <f t="shared" si="46"/>
        <v>6</v>
      </c>
      <c r="CQ50" s="163">
        <f t="shared" si="43"/>
        <v>20</v>
      </c>
      <c r="CR50" s="10" t="str">
        <f t="shared" si="44"/>
        <v>KURANG</v>
      </c>
    </row>
    <row r="51" spans="1:96" thickBot="1" x14ac:dyDescent="0.3">
      <c r="A51" s="3">
        <v>36</v>
      </c>
      <c r="B51" s="48" t="s">
        <v>58</v>
      </c>
      <c r="C51" s="140" t="s">
        <v>229</v>
      </c>
      <c r="D51" s="141" t="s">
        <v>230</v>
      </c>
      <c r="E51" s="143" t="s">
        <v>266</v>
      </c>
      <c r="F51" s="142">
        <v>5</v>
      </c>
      <c r="G51" s="23" t="s">
        <v>13</v>
      </c>
      <c r="H51" s="36">
        <f t="shared" si="2"/>
        <v>0</v>
      </c>
      <c r="I51" s="25" t="s">
        <v>14</v>
      </c>
      <c r="J51" s="36">
        <f t="shared" si="3"/>
        <v>0</v>
      </c>
      <c r="K51" s="16" t="s">
        <v>13</v>
      </c>
      <c r="L51" s="36">
        <f t="shared" si="4"/>
        <v>1</v>
      </c>
      <c r="M51" s="16" t="s">
        <v>17</v>
      </c>
      <c r="N51" s="36">
        <f t="shared" si="5"/>
        <v>1</v>
      </c>
      <c r="O51" s="23" t="s">
        <v>16</v>
      </c>
      <c r="P51" s="36">
        <f t="shared" si="6"/>
        <v>0</v>
      </c>
      <c r="Q51" s="16" t="s">
        <v>17</v>
      </c>
      <c r="R51" s="36">
        <f t="shared" si="7"/>
        <v>1</v>
      </c>
      <c r="S51" s="16" t="s">
        <v>14</v>
      </c>
      <c r="T51" s="36">
        <f t="shared" si="8"/>
        <v>1</v>
      </c>
      <c r="U51" s="16" t="s">
        <v>15</v>
      </c>
      <c r="V51" s="36">
        <f t="shared" si="9"/>
        <v>0</v>
      </c>
      <c r="W51" s="16" t="s">
        <v>15</v>
      </c>
      <c r="X51" s="36">
        <f t="shared" si="10"/>
        <v>0</v>
      </c>
      <c r="Y51" s="16" t="s">
        <v>13</v>
      </c>
      <c r="Z51" s="36">
        <f t="shared" si="11"/>
        <v>0</v>
      </c>
      <c r="AA51" s="16" t="s">
        <v>17</v>
      </c>
      <c r="AB51" s="36">
        <f t="shared" si="12"/>
        <v>0</v>
      </c>
      <c r="AC51" s="16" t="s">
        <v>13</v>
      </c>
      <c r="AD51" s="36">
        <f t="shared" si="13"/>
        <v>0</v>
      </c>
      <c r="AE51" s="16" t="s">
        <v>16</v>
      </c>
      <c r="AF51" s="36">
        <f t="shared" si="14"/>
        <v>1</v>
      </c>
      <c r="AG51" s="16" t="s">
        <v>17</v>
      </c>
      <c r="AH51" s="36">
        <f t="shared" si="15"/>
        <v>0</v>
      </c>
      <c r="AI51" s="16" t="s">
        <v>15</v>
      </c>
      <c r="AJ51" s="36">
        <f t="shared" si="16"/>
        <v>0</v>
      </c>
      <c r="AK51" s="16" t="s">
        <v>15</v>
      </c>
      <c r="AL51" s="36">
        <f t="shared" si="17"/>
        <v>1</v>
      </c>
      <c r="AM51" s="16" t="s">
        <v>13</v>
      </c>
      <c r="AN51" s="36">
        <f t="shared" si="18"/>
        <v>0</v>
      </c>
      <c r="AO51" s="16" t="s">
        <v>13</v>
      </c>
      <c r="AP51" s="36">
        <f t="shared" si="19"/>
        <v>0</v>
      </c>
      <c r="AQ51" s="16" t="s">
        <v>14</v>
      </c>
      <c r="AR51" s="36">
        <f t="shared" si="20"/>
        <v>0</v>
      </c>
      <c r="AS51" s="16" t="s">
        <v>15</v>
      </c>
      <c r="AT51" s="36">
        <f t="shared" si="21"/>
        <v>0</v>
      </c>
      <c r="AU51" s="16" t="s">
        <v>14</v>
      </c>
      <c r="AV51" s="36">
        <f t="shared" si="22"/>
        <v>0</v>
      </c>
      <c r="AW51" s="16" t="s">
        <v>13</v>
      </c>
      <c r="AX51" s="36">
        <f t="shared" si="23"/>
        <v>0</v>
      </c>
      <c r="AY51" s="16" t="s">
        <v>14</v>
      </c>
      <c r="AZ51" s="36">
        <f t="shared" si="24"/>
        <v>0</v>
      </c>
      <c r="BA51" s="16" t="s">
        <v>13</v>
      </c>
      <c r="BB51" s="36">
        <f t="shared" si="25"/>
        <v>0</v>
      </c>
      <c r="BC51" s="16" t="s">
        <v>16</v>
      </c>
      <c r="BD51" s="36">
        <f t="shared" si="26"/>
        <v>1</v>
      </c>
      <c r="BE51" s="22" t="s">
        <v>16</v>
      </c>
      <c r="BF51" s="36">
        <f t="shared" si="27"/>
        <v>0</v>
      </c>
      <c r="BG51" s="16" t="s">
        <v>13</v>
      </c>
      <c r="BH51" s="36">
        <f t="shared" si="28"/>
        <v>1</v>
      </c>
      <c r="BI51" s="16" t="s">
        <v>13</v>
      </c>
      <c r="BJ51" s="36">
        <f t="shared" si="29"/>
        <v>0</v>
      </c>
      <c r="BK51" s="16" t="s">
        <v>16</v>
      </c>
      <c r="BL51" s="36">
        <f t="shared" si="30"/>
        <v>0</v>
      </c>
      <c r="BM51" s="16" t="s">
        <v>13</v>
      </c>
      <c r="BN51" s="36">
        <f t="shared" si="31"/>
        <v>1</v>
      </c>
      <c r="BO51" s="16" t="s">
        <v>13</v>
      </c>
      <c r="BP51" s="36">
        <f t="shared" si="32"/>
        <v>1</v>
      </c>
      <c r="BQ51" s="16" t="s">
        <v>14</v>
      </c>
      <c r="BR51" s="36">
        <f t="shared" si="33"/>
        <v>1</v>
      </c>
      <c r="BS51" s="16" t="s">
        <v>14</v>
      </c>
      <c r="BT51" s="36">
        <f t="shared" si="34"/>
        <v>0</v>
      </c>
      <c r="BU51" s="16" t="s">
        <v>15</v>
      </c>
      <c r="BV51" s="36">
        <f t="shared" si="35"/>
        <v>0</v>
      </c>
      <c r="BW51" s="16" t="s">
        <v>15</v>
      </c>
      <c r="BX51" s="36">
        <f t="shared" si="36"/>
        <v>0</v>
      </c>
      <c r="BY51" s="16" t="s">
        <v>14</v>
      </c>
      <c r="BZ51" s="36">
        <f t="shared" si="37"/>
        <v>1</v>
      </c>
      <c r="CA51" s="16" t="s">
        <v>16</v>
      </c>
      <c r="CB51" s="36">
        <f t="shared" si="38"/>
        <v>1</v>
      </c>
      <c r="CC51" s="16" t="s">
        <v>13</v>
      </c>
      <c r="CD51" s="36">
        <f t="shared" si="39"/>
        <v>0</v>
      </c>
      <c r="CE51" s="16" t="s">
        <v>14</v>
      </c>
      <c r="CF51" s="36">
        <f t="shared" si="40"/>
        <v>1</v>
      </c>
      <c r="CG51" s="16" t="s">
        <v>15</v>
      </c>
      <c r="CH51" s="36">
        <f t="shared" si="41"/>
        <v>1</v>
      </c>
      <c r="CI51" s="16">
        <v>4</v>
      </c>
      <c r="CJ51" s="35">
        <v>3</v>
      </c>
      <c r="CK51" s="16">
        <v>4</v>
      </c>
      <c r="CL51" s="35">
        <v>5</v>
      </c>
      <c r="CM51" s="16">
        <v>5</v>
      </c>
      <c r="CN51" s="34">
        <f t="shared" si="45"/>
        <v>15</v>
      </c>
      <c r="CO51" s="37">
        <f t="shared" si="42"/>
        <v>25</v>
      </c>
      <c r="CP51" s="162">
        <f t="shared" si="46"/>
        <v>21</v>
      </c>
      <c r="CQ51" s="163">
        <f t="shared" si="43"/>
        <v>47.25</v>
      </c>
      <c r="CR51" s="10" t="str">
        <f t="shared" si="44"/>
        <v>CUKUP</v>
      </c>
    </row>
    <row r="52" spans="1:96" thickBot="1" x14ac:dyDescent="0.3">
      <c r="A52" s="3">
        <v>37</v>
      </c>
      <c r="B52" s="48" t="s">
        <v>59</v>
      </c>
      <c r="C52" s="134" t="s">
        <v>229</v>
      </c>
      <c r="D52" s="135" t="s">
        <v>230</v>
      </c>
      <c r="E52" s="138" t="s">
        <v>267</v>
      </c>
      <c r="F52" s="139">
        <v>4</v>
      </c>
      <c r="G52" s="35" t="s">
        <v>15</v>
      </c>
      <c r="H52" s="36">
        <f t="shared" si="2"/>
        <v>1</v>
      </c>
      <c r="I52" s="35" t="s">
        <v>13</v>
      </c>
      <c r="J52" s="36">
        <f t="shared" si="3"/>
        <v>1</v>
      </c>
      <c r="K52" s="35" t="s">
        <v>13</v>
      </c>
      <c r="L52" s="36">
        <f t="shared" si="4"/>
        <v>1</v>
      </c>
      <c r="M52" s="35" t="s">
        <v>17</v>
      </c>
      <c r="N52" s="36">
        <f t="shared" si="5"/>
        <v>1</v>
      </c>
      <c r="O52" s="35" t="s">
        <v>14</v>
      </c>
      <c r="P52" s="36">
        <f t="shared" si="6"/>
        <v>0</v>
      </c>
      <c r="Q52" s="35" t="s">
        <v>17</v>
      </c>
      <c r="R52" s="36">
        <f t="shared" si="7"/>
        <v>1</v>
      </c>
      <c r="S52" s="35" t="s">
        <v>14</v>
      </c>
      <c r="T52" s="36">
        <f t="shared" si="8"/>
        <v>1</v>
      </c>
      <c r="U52" s="35" t="s">
        <v>15</v>
      </c>
      <c r="V52" s="36">
        <f t="shared" si="9"/>
        <v>0</v>
      </c>
      <c r="W52" s="35" t="s">
        <v>17</v>
      </c>
      <c r="X52" s="36">
        <f t="shared" si="10"/>
        <v>0</v>
      </c>
      <c r="Y52" s="35" t="s">
        <v>15</v>
      </c>
      <c r="Z52" s="36">
        <f t="shared" si="11"/>
        <v>1</v>
      </c>
      <c r="AA52" s="35" t="s">
        <v>15</v>
      </c>
      <c r="AB52" s="36">
        <f t="shared" si="12"/>
        <v>1</v>
      </c>
      <c r="AC52" s="35" t="s">
        <v>17</v>
      </c>
      <c r="AD52" s="36">
        <f t="shared" si="13"/>
        <v>1</v>
      </c>
      <c r="AE52" s="35" t="s">
        <v>17</v>
      </c>
      <c r="AF52" s="36">
        <f t="shared" si="14"/>
        <v>0</v>
      </c>
      <c r="AG52" s="35" t="s">
        <v>17</v>
      </c>
      <c r="AH52" s="36">
        <f t="shared" si="15"/>
        <v>0</v>
      </c>
      <c r="AI52" s="35" t="s">
        <v>15</v>
      </c>
      <c r="AJ52" s="36">
        <f t="shared" si="16"/>
        <v>0</v>
      </c>
      <c r="AK52" s="35" t="s">
        <v>14</v>
      </c>
      <c r="AL52" s="36">
        <f t="shared" si="17"/>
        <v>0</v>
      </c>
      <c r="AM52" s="35" t="s">
        <v>13</v>
      </c>
      <c r="AN52" s="36">
        <f t="shared" si="18"/>
        <v>0</v>
      </c>
      <c r="AO52" s="35" t="s">
        <v>15</v>
      </c>
      <c r="AP52" s="36">
        <f t="shared" si="19"/>
        <v>1</v>
      </c>
      <c r="AQ52" s="35" t="s">
        <v>15</v>
      </c>
      <c r="AR52" s="36">
        <f t="shared" si="20"/>
        <v>1</v>
      </c>
      <c r="AS52" s="35" t="s">
        <v>15</v>
      </c>
      <c r="AT52" s="36">
        <f t="shared" si="21"/>
        <v>0</v>
      </c>
      <c r="AU52" s="35" t="s">
        <v>17</v>
      </c>
      <c r="AV52" s="36">
        <f t="shared" si="22"/>
        <v>1</v>
      </c>
      <c r="AW52" s="35" t="s">
        <v>14</v>
      </c>
      <c r="AX52" s="36">
        <f t="shared" si="23"/>
        <v>0</v>
      </c>
      <c r="AY52" s="35" t="s">
        <v>14</v>
      </c>
      <c r="AZ52" s="36">
        <f t="shared" si="24"/>
        <v>0</v>
      </c>
      <c r="BA52" s="35" t="s">
        <v>13</v>
      </c>
      <c r="BB52" s="36">
        <f t="shared" si="25"/>
        <v>0</v>
      </c>
      <c r="BC52" s="35" t="s">
        <v>15</v>
      </c>
      <c r="BD52" s="36">
        <f t="shared" si="26"/>
        <v>0</v>
      </c>
      <c r="BE52" s="35" t="s">
        <v>17</v>
      </c>
      <c r="BF52" s="36">
        <f t="shared" si="27"/>
        <v>0</v>
      </c>
      <c r="BG52" s="35" t="s">
        <v>13</v>
      </c>
      <c r="BH52" s="36">
        <f t="shared" si="28"/>
        <v>1</v>
      </c>
      <c r="BI52" s="35" t="s">
        <v>17</v>
      </c>
      <c r="BJ52" s="36">
        <f t="shared" si="29"/>
        <v>1</v>
      </c>
      <c r="BK52" s="35" t="s">
        <v>13</v>
      </c>
      <c r="BL52" s="36">
        <f t="shared" si="30"/>
        <v>0</v>
      </c>
      <c r="BM52" s="35" t="s">
        <v>13</v>
      </c>
      <c r="BN52" s="36">
        <f t="shared" si="31"/>
        <v>1</v>
      </c>
      <c r="BO52" s="35" t="s">
        <v>15</v>
      </c>
      <c r="BP52" s="36">
        <f t="shared" si="32"/>
        <v>0</v>
      </c>
      <c r="BQ52" s="35" t="s">
        <v>14</v>
      </c>
      <c r="BR52" s="36">
        <f t="shared" si="33"/>
        <v>1</v>
      </c>
      <c r="BS52" s="35" t="s">
        <v>13</v>
      </c>
      <c r="BT52" s="36">
        <f t="shared" si="34"/>
        <v>1</v>
      </c>
      <c r="BU52" s="35" t="s">
        <v>14</v>
      </c>
      <c r="BV52" s="36">
        <f t="shared" si="35"/>
        <v>1</v>
      </c>
      <c r="BW52" s="35" t="s">
        <v>14</v>
      </c>
      <c r="BX52" s="36">
        <f t="shared" si="36"/>
        <v>0</v>
      </c>
      <c r="BY52" s="35" t="s">
        <v>14</v>
      </c>
      <c r="BZ52" s="36">
        <f t="shared" si="37"/>
        <v>1</v>
      </c>
      <c r="CA52" s="35" t="s">
        <v>16</v>
      </c>
      <c r="CB52" s="36">
        <f t="shared" si="38"/>
        <v>1</v>
      </c>
      <c r="CC52" s="35" t="s">
        <v>17</v>
      </c>
      <c r="CD52" s="36">
        <f t="shared" si="39"/>
        <v>0</v>
      </c>
      <c r="CE52" s="35" t="s">
        <v>14</v>
      </c>
      <c r="CF52" s="36">
        <f t="shared" si="40"/>
        <v>1</v>
      </c>
      <c r="CG52" s="35" t="s">
        <v>13</v>
      </c>
      <c r="CH52" s="36">
        <f t="shared" si="41"/>
        <v>0</v>
      </c>
      <c r="CI52" s="35">
        <v>3</v>
      </c>
      <c r="CJ52" s="35">
        <v>2</v>
      </c>
      <c r="CK52" s="35">
        <v>6</v>
      </c>
      <c r="CL52" s="35">
        <v>6</v>
      </c>
      <c r="CM52" s="35">
        <v>0</v>
      </c>
      <c r="CN52" s="34">
        <f t="shared" si="45"/>
        <v>21</v>
      </c>
      <c r="CO52" s="37">
        <f t="shared" si="42"/>
        <v>19</v>
      </c>
      <c r="CP52" s="162">
        <f t="shared" si="46"/>
        <v>17</v>
      </c>
      <c r="CQ52" s="163">
        <f t="shared" si="43"/>
        <v>53.75</v>
      </c>
      <c r="CR52" s="10" t="str">
        <f t="shared" si="44"/>
        <v xml:space="preserve">BAIK </v>
      </c>
    </row>
    <row r="53" spans="1:96" thickBot="1" x14ac:dyDescent="0.3">
      <c r="A53" s="1">
        <v>38</v>
      </c>
      <c r="B53" s="48" t="s">
        <v>60</v>
      </c>
      <c r="C53" s="140" t="s">
        <v>229</v>
      </c>
      <c r="D53" s="141" t="s">
        <v>230</v>
      </c>
      <c r="E53" s="144" t="s">
        <v>268</v>
      </c>
      <c r="F53" s="142">
        <v>3</v>
      </c>
      <c r="G53" s="23" t="s">
        <v>15</v>
      </c>
      <c r="H53" s="36">
        <f t="shared" si="2"/>
        <v>1</v>
      </c>
      <c r="I53" s="25" t="s">
        <v>13</v>
      </c>
      <c r="J53" s="36">
        <f t="shared" si="3"/>
        <v>1</v>
      </c>
      <c r="K53" s="16" t="s">
        <v>13</v>
      </c>
      <c r="L53" s="36">
        <f t="shared" si="4"/>
        <v>1</v>
      </c>
      <c r="M53" s="16" t="s">
        <v>16</v>
      </c>
      <c r="N53" s="36">
        <f t="shared" si="5"/>
        <v>0</v>
      </c>
      <c r="O53" s="23" t="s">
        <v>13</v>
      </c>
      <c r="P53" s="36">
        <f t="shared" si="6"/>
        <v>0</v>
      </c>
      <c r="Q53" s="16" t="s">
        <v>14</v>
      </c>
      <c r="R53" s="36">
        <f t="shared" si="7"/>
        <v>0</v>
      </c>
      <c r="S53" s="16" t="s">
        <v>17</v>
      </c>
      <c r="T53" s="36">
        <f t="shared" si="8"/>
        <v>0</v>
      </c>
      <c r="U53" s="16" t="s">
        <v>15</v>
      </c>
      <c r="V53" s="36">
        <f t="shared" si="9"/>
        <v>0</v>
      </c>
      <c r="W53" s="16" t="s">
        <v>17</v>
      </c>
      <c r="X53" s="36">
        <f t="shared" si="10"/>
        <v>0</v>
      </c>
      <c r="Y53" s="16" t="s">
        <v>16</v>
      </c>
      <c r="Z53" s="36">
        <f t="shared" si="11"/>
        <v>0</v>
      </c>
      <c r="AA53" s="16" t="s">
        <v>16</v>
      </c>
      <c r="AB53" s="36">
        <f t="shared" si="12"/>
        <v>0</v>
      </c>
      <c r="AC53" s="16" t="s">
        <v>13</v>
      </c>
      <c r="AD53" s="36">
        <f t="shared" si="13"/>
        <v>0</v>
      </c>
      <c r="AE53" s="16" t="s">
        <v>16</v>
      </c>
      <c r="AF53" s="36">
        <f t="shared" si="14"/>
        <v>1</v>
      </c>
      <c r="AG53" s="16" t="s">
        <v>16</v>
      </c>
      <c r="AH53" s="36">
        <f t="shared" si="15"/>
        <v>1</v>
      </c>
      <c r="AI53" s="16" t="s">
        <v>17</v>
      </c>
      <c r="AJ53" s="36">
        <f t="shared" si="16"/>
        <v>0</v>
      </c>
      <c r="AK53" s="16" t="s">
        <v>16</v>
      </c>
      <c r="AL53" s="36">
        <f t="shared" si="17"/>
        <v>0</v>
      </c>
      <c r="AM53" s="16" t="s">
        <v>13</v>
      </c>
      <c r="AN53" s="36">
        <f t="shared" si="18"/>
        <v>0</v>
      </c>
      <c r="AO53" s="16" t="s">
        <v>15</v>
      </c>
      <c r="AP53" s="36">
        <f t="shared" si="19"/>
        <v>1</v>
      </c>
      <c r="AQ53" s="16" t="s">
        <v>15</v>
      </c>
      <c r="AR53" s="36">
        <f t="shared" si="20"/>
        <v>1</v>
      </c>
      <c r="AS53" s="16" t="s">
        <v>16</v>
      </c>
      <c r="AT53" s="36">
        <f t="shared" si="21"/>
        <v>1</v>
      </c>
      <c r="AU53" s="16" t="s">
        <v>16</v>
      </c>
      <c r="AV53" s="36">
        <f t="shared" si="22"/>
        <v>0</v>
      </c>
      <c r="AW53" s="16" t="s">
        <v>14</v>
      </c>
      <c r="AX53" s="36">
        <f t="shared" si="23"/>
        <v>0</v>
      </c>
      <c r="AY53" s="21" t="s">
        <v>14</v>
      </c>
      <c r="AZ53" s="36">
        <f t="shared" si="24"/>
        <v>0</v>
      </c>
      <c r="BA53" s="16" t="s">
        <v>14</v>
      </c>
      <c r="BB53" s="36">
        <f t="shared" si="25"/>
        <v>0</v>
      </c>
      <c r="BC53" s="16" t="s">
        <v>16</v>
      </c>
      <c r="BD53" s="36">
        <f t="shared" si="26"/>
        <v>1</v>
      </c>
      <c r="BE53" s="22" t="s">
        <v>15</v>
      </c>
      <c r="BF53" s="36">
        <f t="shared" si="27"/>
        <v>0</v>
      </c>
      <c r="BG53" s="16" t="s">
        <v>14</v>
      </c>
      <c r="BH53" s="36">
        <f t="shared" si="28"/>
        <v>0</v>
      </c>
      <c r="BI53" s="16" t="s">
        <v>17</v>
      </c>
      <c r="BJ53" s="36">
        <f t="shared" si="29"/>
        <v>1</v>
      </c>
      <c r="BK53" s="16" t="s">
        <v>15</v>
      </c>
      <c r="BL53" s="36">
        <f t="shared" si="30"/>
        <v>0</v>
      </c>
      <c r="BM53" s="16" t="s">
        <v>13</v>
      </c>
      <c r="BN53" s="36">
        <f t="shared" si="31"/>
        <v>1</v>
      </c>
      <c r="BO53" s="16" t="s">
        <v>13</v>
      </c>
      <c r="BP53" s="36">
        <f t="shared" si="32"/>
        <v>1</v>
      </c>
      <c r="BQ53" s="16" t="s">
        <v>14</v>
      </c>
      <c r="BR53" s="36">
        <f t="shared" si="33"/>
        <v>1</v>
      </c>
      <c r="BS53" s="16" t="s">
        <v>14</v>
      </c>
      <c r="BT53" s="36">
        <f t="shared" si="34"/>
        <v>0</v>
      </c>
      <c r="BU53" s="16" t="s">
        <v>14</v>
      </c>
      <c r="BV53" s="36">
        <f t="shared" si="35"/>
        <v>1</v>
      </c>
      <c r="BW53" s="16" t="s">
        <v>15</v>
      </c>
      <c r="BX53" s="36">
        <f t="shared" si="36"/>
        <v>0</v>
      </c>
      <c r="BY53" s="16" t="s">
        <v>14</v>
      </c>
      <c r="BZ53" s="36">
        <f t="shared" si="37"/>
        <v>1</v>
      </c>
      <c r="CA53" s="16" t="s">
        <v>16</v>
      </c>
      <c r="CB53" s="36">
        <f t="shared" si="38"/>
        <v>1</v>
      </c>
      <c r="CC53" s="16" t="s">
        <v>13</v>
      </c>
      <c r="CD53" s="36">
        <f t="shared" si="39"/>
        <v>0</v>
      </c>
      <c r="CE53" s="16" t="s">
        <v>16</v>
      </c>
      <c r="CF53" s="36">
        <f t="shared" si="40"/>
        <v>0</v>
      </c>
      <c r="CG53" s="16" t="s">
        <v>15</v>
      </c>
      <c r="CH53" s="36">
        <f t="shared" si="41"/>
        <v>1</v>
      </c>
      <c r="CI53" s="16">
        <v>4</v>
      </c>
      <c r="CJ53" s="35">
        <v>0</v>
      </c>
      <c r="CK53" s="16">
        <v>3</v>
      </c>
      <c r="CL53" s="35">
        <v>5</v>
      </c>
      <c r="CM53" s="16">
        <v>2</v>
      </c>
      <c r="CN53" s="34">
        <f t="shared" si="45"/>
        <v>17</v>
      </c>
      <c r="CO53" s="37">
        <f t="shared" si="42"/>
        <v>23</v>
      </c>
      <c r="CP53" s="162">
        <f t="shared" si="46"/>
        <v>14</v>
      </c>
      <c r="CQ53" s="163">
        <f t="shared" si="43"/>
        <v>43.75</v>
      </c>
      <c r="CR53" s="10" t="str">
        <f t="shared" si="44"/>
        <v>CUKUP</v>
      </c>
    </row>
    <row r="54" spans="1:96" thickBot="1" x14ac:dyDescent="0.3">
      <c r="A54" s="1">
        <v>39</v>
      </c>
      <c r="B54" s="48" t="s">
        <v>61</v>
      </c>
      <c r="C54" s="140" t="s">
        <v>229</v>
      </c>
      <c r="D54" s="141" t="s">
        <v>230</v>
      </c>
      <c r="E54" s="141" t="s">
        <v>269</v>
      </c>
      <c r="F54" s="142">
        <v>2</v>
      </c>
      <c r="G54" s="35" t="s">
        <v>15</v>
      </c>
      <c r="H54" s="36">
        <f t="shared" si="2"/>
        <v>1</v>
      </c>
      <c r="I54" s="35" t="s">
        <v>13</v>
      </c>
      <c r="J54" s="36">
        <f t="shared" si="3"/>
        <v>1</v>
      </c>
      <c r="K54" s="16" t="s">
        <v>13</v>
      </c>
      <c r="L54" s="36">
        <f t="shared" si="4"/>
        <v>1</v>
      </c>
      <c r="M54" s="16" t="s">
        <v>16</v>
      </c>
      <c r="N54" s="36">
        <f t="shared" si="5"/>
        <v>0</v>
      </c>
      <c r="O54" s="35" t="s">
        <v>16</v>
      </c>
      <c r="P54" s="36">
        <f t="shared" si="6"/>
        <v>0</v>
      </c>
      <c r="Q54" s="16" t="s">
        <v>16</v>
      </c>
      <c r="R54" s="36">
        <f t="shared" si="7"/>
        <v>0</v>
      </c>
      <c r="S54" s="16" t="s">
        <v>17</v>
      </c>
      <c r="T54" s="36">
        <f t="shared" si="8"/>
        <v>0</v>
      </c>
      <c r="U54" s="16" t="s">
        <v>17</v>
      </c>
      <c r="V54" s="36">
        <f t="shared" si="9"/>
        <v>0</v>
      </c>
      <c r="W54" s="16" t="s">
        <v>15</v>
      </c>
      <c r="X54" s="36">
        <f t="shared" si="10"/>
        <v>0</v>
      </c>
      <c r="Y54" s="16" t="s">
        <v>17</v>
      </c>
      <c r="Z54" s="36">
        <f t="shared" si="11"/>
        <v>0</v>
      </c>
      <c r="AA54" s="16" t="s">
        <v>16</v>
      </c>
      <c r="AB54" s="36">
        <f t="shared" si="12"/>
        <v>0</v>
      </c>
      <c r="AC54" s="16" t="s">
        <v>16</v>
      </c>
      <c r="AD54" s="36">
        <f t="shared" si="13"/>
        <v>0</v>
      </c>
      <c r="AE54" s="16" t="s">
        <v>17</v>
      </c>
      <c r="AF54" s="36">
        <f t="shared" si="14"/>
        <v>0</v>
      </c>
      <c r="AG54" s="16" t="s">
        <v>17</v>
      </c>
      <c r="AH54" s="36">
        <f t="shared" si="15"/>
        <v>0</v>
      </c>
      <c r="AI54" s="16" t="s">
        <v>16</v>
      </c>
      <c r="AJ54" s="36">
        <f t="shared" si="16"/>
        <v>0</v>
      </c>
      <c r="AK54" s="16" t="s">
        <v>17</v>
      </c>
      <c r="AL54" s="36">
        <f t="shared" si="17"/>
        <v>0</v>
      </c>
      <c r="AM54" s="16" t="s">
        <v>16</v>
      </c>
      <c r="AN54" s="36">
        <f t="shared" si="18"/>
        <v>1</v>
      </c>
      <c r="AO54" s="16" t="s">
        <v>14</v>
      </c>
      <c r="AP54" s="36">
        <f t="shared" si="19"/>
        <v>0</v>
      </c>
      <c r="AQ54" s="16" t="s">
        <v>13</v>
      </c>
      <c r="AR54" s="36">
        <f t="shared" si="20"/>
        <v>0</v>
      </c>
      <c r="AS54" s="16" t="s">
        <v>15</v>
      </c>
      <c r="AT54" s="36">
        <f t="shared" si="21"/>
        <v>0</v>
      </c>
      <c r="AU54" s="16" t="s">
        <v>17</v>
      </c>
      <c r="AV54" s="36">
        <f t="shared" si="22"/>
        <v>1</v>
      </c>
      <c r="AW54" s="16" t="s">
        <v>13</v>
      </c>
      <c r="AX54" s="36">
        <f t="shared" si="23"/>
        <v>0</v>
      </c>
      <c r="AY54" s="35" t="s">
        <v>14</v>
      </c>
      <c r="AZ54" s="36">
        <f t="shared" si="24"/>
        <v>0</v>
      </c>
      <c r="BA54" s="16" t="s">
        <v>13</v>
      </c>
      <c r="BB54" s="36">
        <f t="shared" si="25"/>
        <v>0</v>
      </c>
      <c r="BC54" s="16" t="s">
        <v>16</v>
      </c>
      <c r="BD54" s="36">
        <f t="shared" si="26"/>
        <v>1</v>
      </c>
      <c r="BE54" s="35" t="s">
        <v>13</v>
      </c>
      <c r="BF54" s="36">
        <f t="shared" si="27"/>
        <v>1</v>
      </c>
      <c r="BG54" s="16" t="s">
        <v>13</v>
      </c>
      <c r="BH54" s="36">
        <f t="shared" si="28"/>
        <v>1</v>
      </c>
      <c r="BI54" s="16" t="s">
        <v>17</v>
      </c>
      <c r="BJ54" s="36">
        <f t="shared" si="29"/>
        <v>1</v>
      </c>
      <c r="BK54" s="16" t="s">
        <v>17</v>
      </c>
      <c r="BL54" s="36">
        <f t="shared" si="30"/>
        <v>1</v>
      </c>
      <c r="BM54" s="16" t="s">
        <v>13</v>
      </c>
      <c r="BN54" s="36">
        <f t="shared" si="31"/>
        <v>1</v>
      </c>
      <c r="BO54" s="16" t="s">
        <v>13</v>
      </c>
      <c r="BP54" s="36">
        <f t="shared" si="32"/>
        <v>1</v>
      </c>
      <c r="BQ54" s="16" t="s">
        <v>14</v>
      </c>
      <c r="BR54" s="36">
        <f t="shared" si="33"/>
        <v>1</v>
      </c>
      <c r="BS54" s="16" t="s">
        <v>14</v>
      </c>
      <c r="BT54" s="36">
        <f t="shared" si="34"/>
        <v>0</v>
      </c>
      <c r="BU54" s="16" t="s">
        <v>17</v>
      </c>
      <c r="BV54" s="36">
        <f t="shared" si="35"/>
        <v>0</v>
      </c>
      <c r="BW54" s="16" t="s">
        <v>13</v>
      </c>
      <c r="BX54" s="36">
        <f t="shared" si="36"/>
        <v>0</v>
      </c>
      <c r="BY54" s="16" t="s">
        <v>15</v>
      </c>
      <c r="BZ54" s="36">
        <f t="shared" si="37"/>
        <v>0</v>
      </c>
      <c r="CA54" s="16" t="s">
        <v>16</v>
      </c>
      <c r="CB54" s="36">
        <f t="shared" si="38"/>
        <v>1</v>
      </c>
      <c r="CC54" s="16" t="s">
        <v>17</v>
      </c>
      <c r="CD54" s="36">
        <f t="shared" si="39"/>
        <v>0</v>
      </c>
      <c r="CE54" s="16" t="s">
        <v>16</v>
      </c>
      <c r="CF54" s="36">
        <f t="shared" si="40"/>
        <v>0</v>
      </c>
      <c r="CG54" s="16" t="s">
        <v>13</v>
      </c>
      <c r="CH54" s="36">
        <f t="shared" si="41"/>
        <v>0</v>
      </c>
      <c r="CI54" s="16">
        <v>4</v>
      </c>
      <c r="CJ54" s="35">
        <v>2</v>
      </c>
      <c r="CK54" s="16">
        <v>3</v>
      </c>
      <c r="CL54" s="35">
        <v>5</v>
      </c>
      <c r="CM54" s="16">
        <v>3</v>
      </c>
      <c r="CN54" s="34">
        <f t="shared" si="45"/>
        <v>14</v>
      </c>
      <c r="CO54" s="37">
        <f t="shared" si="42"/>
        <v>26</v>
      </c>
      <c r="CP54" s="162">
        <f t="shared" si="46"/>
        <v>17</v>
      </c>
      <c r="CQ54" s="163">
        <f t="shared" si="43"/>
        <v>41.5</v>
      </c>
      <c r="CR54" s="10" t="str">
        <f t="shared" si="44"/>
        <v>CUKUP</v>
      </c>
    </row>
    <row r="55" spans="1:96" thickBot="1" x14ac:dyDescent="0.3">
      <c r="A55" s="3">
        <v>40</v>
      </c>
      <c r="B55" s="48" t="s">
        <v>62</v>
      </c>
      <c r="C55" s="140" t="s">
        <v>229</v>
      </c>
      <c r="D55" s="141" t="s">
        <v>230</v>
      </c>
      <c r="E55" s="144" t="s">
        <v>270</v>
      </c>
      <c r="F55" s="142">
        <v>8</v>
      </c>
      <c r="G55" s="35" t="s">
        <v>15</v>
      </c>
      <c r="H55" s="36">
        <f t="shared" si="2"/>
        <v>1</v>
      </c>
      <c r="I55" s="35" t="s">
        <v>13</v>
      </c>
      <c r="J55" s="36">
        <f t="shared" si="3"/>
        <v>1</v>
      </c>
      <c r="K55" s="16" t="s">
        <v>18</v>
      </c>
      <c r="L55" s="36">
        <f t="shared" si="4"/>
        <v>0</v>
      </c>
      <c r="M55" s="16" t="s">
        <v>16</v>
      </c>
      <c r="N55" s="36">
        <f t="shared" si="5"/>
        <v>0</v>
      </c>
      <c r="O55" s="35" t="s">
        <v>13</v>
      </c>
      <c r="P55" s="36">
        <f t="shared" si="6"/>
        <v>0</v>
      </c>
      <c r="Q55" s="16" t="s">
        <v>17</v>
      </c>
      <c r="R55" s="36">
        <f t="shared" si="7"/>
        <v>1</v>
      </c>
      <c r="S55" s="16" t="s">
        <v>14</v>
      </c>
      <c r="T55" s="36">
        <f t="shared" si="8"/>
        <v>1</v>
      </c>
      <c r="U55" s="16" t="s">
        <v>15</v>
      </c>
      <c r="V55" s="36">
        <f t="shared" si="9"/>
        <v>0</v>
      </c>
      <c r="W55" s="16" t="s">
        <v>16</v>
      </c>
      <c r="X55" s="36">
        <f t="shared" si="10"/>
        <v>1</v>
      </c>
      <c r="Y55" s="16" t="s">
        <v>16</v>
      </c>
      <c r="Z55" s="36">
        <f t="shared" si="11"/>
        <v>0</v>
      </c>
      <c r="AA55" s="16" t="s">
        <v>16</v>
      </c>
      <c r="AB55" s="36">
        <f t="shared" si="12"/>
        <v>0</v>
      </c>
      <c r="AC55" s="16" t="s">
        <v>17</v>
      </c>
      <c r="AD55" s="36">
        <f t="shared" si="13"/>
        <v>1</v>
      </c>
      <c r="AE55" s="16" t="s">
        <v>16</v>
      </c>
      <c r="AF55" s="36">
        <f t="shared" si="14"/>
        <v>1</v>
      </c>
      <c r="AG55" s="16" t="s">
        <v>16</v>
      </c>
      <c r="AH55" s="36">
        <f t="shared" si="15"/>
        <v>1</v>
      </c>
      <c r="AI55" s="16" t="s">
        <v>16</v>
      </c>
      <c r="AJ55" s="36">
        <f t="shared" si="16"/>
        <v>0</v>
      </c>
      <c r="AK55" s="16" t="s">
        <v>16</v>
      </c>
      <c r="AL55" s="36">
        <f t="shared" si="17"/>
        <v>0</v>
      </c>
      <c r="AM55" s="16" t="s">
        <v>13</v>
      </c>
      <c r="AN55" s="36">
        <f t="shared" si="18"/>
        <v>0</v>
      </c>
      <c r="AO55" s="16" t="s">
        <v>15</v>
      </c>
      <c r="AP55" s="36">
        <f t="shared" si="19"/>
        <v>1</v>
      </c>
      <c r="AQ55" s="16" t="s">
        <v>15</v>
      </c>
      <c r="AR55" s="36">
        <f t="shared" si="20"/>
        <v>1</v>
      </c>
      <c r="AS55" s="16" t="s">
        <v>16</v>
      </c>
      <c r="AT55" s="36">
        <f t="shared" si="21"/>
        <v>1</v>
      </c>
      <c r="AU55" s="16" t="s">
        <v>17</v>
      </c>
      <c r="AV55" s="36">
        <f t="shared" si="22"/>
        <v>1</v>
      </c>
      <c r="AW55" s="16" t="s">
        <v>18</v>
      </c>
      <c r="AX55" s="36">
        <f t="shared" si="23"/>
        <v>0</v>
      </c>
      <c r="AY55" s="35" t="s">
        <v>14</v>
      </c>
      <c r="AZ55" s="36">
        <f t="shared" si="24"/>
        <v>0</v>
      </c>
      <c r="BA55" s="16" t="s">
        <v>15</v>
      </c>
      <c r="BB55" s="36">
        <f t="shared" si="25"/>
        <v>1</v>
      </c>
      <c r="BC55" s="16" t="s">
        <v>16</v>
      </c>
      <c r="BD55" s="36">
        <f t="shared" si="26"/>
        <v>1</v>
      </c>
      <c r="BE55" s="35" t="s">
        <v>16</v>
      </c>
      <c r="BF55" s="36">
        <f t="shared" si="27"/>
        <v>0</v>
      </c>
      <c r="BG55" s="16" t="s">
        <v>14</v>
      </c>
      <c r="BH55" s="36">
        <f t="shared" si="28"/>
        <v>0</v>
      </c>
      <c r="BI55" s="16" t="s">
        <v>13</v>
      </c>
      <c r="BJ55" s="36">
        <f t="shared" si="29"/>
        <v>0</v>
      </c>
      <c r="BK55" s="16" t="s">
        <v>16</v>
      </c>
      <c r="BL55" s="36">
        <f t="shared" si="30"/>
        <v>0</v>
      </c>
      <c r="BM55" s="16" t="s">
        <v>13</v>
      </c>
      <c r="BN55" s="36">
        <f t="shared" si="31"/>
        <v>1</v>
      </c>
      <c r="BO55" s="16" t="s">
        <v>13</v>
      </c>
      <c r="BP55" s="36">
        <f t="shared" si="32"/>
        <v>1</v>
      </c>
      <c r="BQ55" s="16" t="s">
        <v>14</v>
      </c>
      <c r="BR55" s="36">
        <f t="shared" si="33"/>
        <v>1</v>
      </c>
      <c r="BS55" s="16" t="s">
        <v>13</v>
      </c>
      <c r="BT55" s="36">
        <f t="shared" si="34"/>
        <v>1</v>
      </c>
      <c r="BU55" s="16" t="s">
        <v>14</v>
      </c>
      <c r="BV55" s="36">
        <f t="shared" si="35"/>
        <v>1</v>
      </c>
      <c r="BW55" s="16" t="s">
        <v>16</v>
      </c>
      <c r="BX55" s="36">
        <f t="shared" si="36"/>
        <v>1</v>
      </c>
      <c r="BY55" s="16" t="s">
        <v>16</v>
      </c>
      <c r="BZ55" s="36">
        <f t="shared" si="37"/>
        <v>0</v>
      </c>
      <c r="CA55" s="16" t="s">
        <v>16</v>
      </c>
      <c r="CB55" s="36">
        <f t="shared" si="38"/>
        <v>1</v>
      </c>
      <c r="CC55" s="16" t="s">
        <v>16</v>
      </c>
      <c r="CD55" s="36">
        <f t="shared" si="39"/>
        <v>1</v>
      </c>
      <c r="CE55" s="16" t="s">
        <v>18</v>
      </c>
      <c r="CF55" s="36">
        <f t="shared" si="40"/>
        <v>0</v>
      </c>
      <c r="CG55" s="16" t="s">
        <v>15</v>
      </c>
      <c r="CH55" s="36">
        <f t="shared" si="41"/>
        <v>1</v>
      </c>
      <c r="CI55" s="16">
        <v>3</v>
      </c>
      <c r="CJ55" s="35">
        <v>0</v>
      </c>
      <c r="CK55" s="16">
        <v>6</v>
      </c>
      <c r="CL55" s="35">
        <v>6</v>
      </c>
      <c r="CM55" s="16">
        <v>6</v>
      </c>
      <c r="CN55" s="34">
        <f t="shared" si="45"/>
        <v>23</v>
      </c>
      <c r="CO55" s="37">
        <f t="shared" si="42"/>
        <v>17</v>
      </c>
      <c r="CP55" s="162">
        <f t="shared" si="46"/>
        <v>21</v>
      </c>
      <c r="CQ55" s="163">
        <f t="shared" si="43"/>
        <v>61.25</v>
      </c>
      <c r="CR55" s="10" t="str">
        <f t="shared" si="44"/>
        <v>BAIK SEKALI</v>
      </c>
    </row>
    <row r="56" spans="1:96" thickBot="1" x14ac:dyDescent="0.3">
      <c r="A56" s="3">
        <v>41</v>
      </c>
      <c r="B56" s="48" t="s">
        <v>63</v>
      </c>
      <c r="C56" s="140" t="s">
        <v>229</v>
      </c>
      <c r="D56" s="141" t="s">
        <v>230</v>
      </c>
      <c r="E56" s="144" t="s">
        <v>271</v>
      </c>
      <c r="F56" s="142">
        <v>7</v>
      </c>
      <c r="G56" s="23" t="s">
        <v>15</v>
      </c>
      <c r="H56" s="36">
        <f t="shared" si="2"/>
        <v>1</v>
      </c>
      <c r="I56" s="25" t="s">
        <v>13</v>
      </c>
      <c r="J56" s="36">
        <f t="shared" si="3"/>
        <v>1</v>
      </c>
      <c r="K56" s="16" t="s">
        <v>13</v>
      </c>
      <c r="L56" s="36">
        <f t="shared" si="4"/>
        <v>1</v>
      </c>
      <c r="M56" s="16" t="s">
        <v>17</v>
      </c>
      <c r="N56" s="36">
        <f t="shared" si="5"/>
        <v>1</v>
      </c>
      <c r="O56" s="23" t="s">
        <v>13</v>
      </c>
      <c r="P56" s="36">
        <f t="shared" si="6"/>
        <v>0</v>
      </c>
      <c r="Q56" s="16" t="s">
        <v>16</v>
      </c>
      <c r="R56" s="36">
        <f t="shared" si="7"/>
        <v>0</v>
      </c>
      <c r="S56" s="16" t="s">
        <v>14</v>
      </c>
      <c r="T56" s="36">
        <f t="shared" si="8"/>
        <v>1</v>
      </c>
      <c r="U56" s="16" t="s">
        <v>15</v>
      </c>
      <c r="V56" s="36">
        <f t="shared" si="9"/>
        <v>0</v>
      </c>
      <c r="W56" s="16" t="s">
        <v>17</v>
      </c>
      <c r="X56" s="36">
        <f t="shared" si="10"/>
        <v>0</v>
      </c>
      <c r="Y56" s="16" t="s">
        <v>16</v>
      </c>
      <c r="Z56" s="36">
        <f t="shared" si="11"/>
        <v>0</v>
      </c>
      <c r="AA56" s="16" t="s">
        <v>13</v>
      </c>
      <c r="AB56" s="36">
        <f t="shared" si="12"/>
        <v>0</v>
      </c>
      <c r="AC56" s="16" t="s">
        <v>13</v>
      </c>
      <c r="AD56" s="36">
        <f t="shared" si="13"/>
        <v>0</v>
      </c>
      <c r="AE56" s="16" t="s">
        <v>16</v>
      </c>
      <c r="AF56" s="36">
        <f t="shared" si="14"/>
        <v>1</v>
      </c>
      <c r="AG56" s="16" t="s">
        <v>16</v>
      </c>
      <c r="AH56" s="36">
        <f t="shared" si="15"/>
        <v>1</v>
      </c>
      <c r="AI56" s="16" t="s">
        <v>16</v>
      </c>
      <c r="AJ56" s="36">
        <f t="shared" si="16"/>
        <v>0</v>
      </c>
      <c r="AK56" s="16" t="s">
        <v>15</v>
      </c>
      <c r="AL56" s="36">
        <f t="shared" si="17"/>
        <v>1</v>
      </c>
      <c r="AM56" s="16" t="s">
        <v>13</v>
      </c>
      <c r="AN56" s="36">
        <f t="shared" si="18"/>
        <v>0</v>
      </c>
      <c r="AO56" s="16" t="s">
        <v>15</v>
      </c>
      <c r="AP56" s="36">
        <f t="shared" si="19"/>
        <v>1</v>
      </c>
      <c r="AQ56" s="16" t="s">
        <v>15</v>
      </c>
      <c r="AR56" s="36">
        <f t="shared" si="20"/>
        <v>1</v>
      </c>
      <c r="AS56" s="16" t="s">
        <v>14</v>
      </c>
      <c r="AT56" s="36">
        <f t="shared" si="21"/>
        <v>0</v>
      </c>
      <c r="AU56" s="16" t="s">
        <v>17</v>
      </c>
      <c r="AV56" s="36">
        <f t="shared" si="22"/>
        <v>1</v>
      </c>
      <c r="AW56" s="16" t="s">
        <v>14</v>
      </c>
      <c r="AX56" s="36">
        <f t="shared" si="23"/>
        <v>0</v>
      </c>
      <c r="AY56" s="17" t="s">
        <v>14</v>
      </c>
      <c r="AZ56" s="36">
        <f t="shared" si="24"/>
        <v>0</v>
      </c>
      <c r="BA56" s="16" t="s">
        <v>13</v>
      </c>
      <c r="BB56" s="36">
        <f t="shared" si="25"/>
        <v>0</v>
      </c>
      <c r="BC56" s="16" t="s">
        <v>16</v>
      </c>
      <c r="BD56" s="36">
        <f t="shared" si="26"/>
        <v>1</v>
      </c>
      <c r="BE56" s="22" t="s">
        <v>14</v>
      </c>
      <c r="BF56" s="36">
        <f t="shared" si="27"/>
        <v>0</v>
      </c>
      <c r="BG56" s="16" t="s">
        <v>13</v>
      </c>
      <c r="BH56" s="36">
        <f t="shared" si="28"/>
        <v>1</v>
      </c>
      <c r="BI56" s="16" t="s">
        <v>17</v>
      </c>
      <c r="BJ56" s="36">
        <f t="shared" si="29"/>
        <v>1</v>
      </c>
      <c r="BK56" s="16" t="s">
        <v>17</v>
      </c>
      <c r="BL56" s="36">
        <f t="shared" si="30"/>
        <v>1</v>
      </c>
      <c r="BM56" s="16" t="s">
        <v>13</v>
      </c>
      <c r="BN56" s="36">
        <f t="shared" si="31"/>
        <v>1</v>
      </c>
      <c r="BO56" s="16" t="s">
        <v>17</v>
      </c>
      <c r="BP56" s="36">
        <f t="shared" si="32"/>
        <v>0</v>
      </c>
      <c r="BQ56" s="16" t="s">
        <v>14</v>
      </c>
      <c r="BR56" s="36">
        <f t="shared" si="33"/>
        <v>1</v>
      </c>
      <c r="BS56" s="16" t="s">
        <v>13</v>
      </c>
      <c r="BT56" s="36">
        <f t="shared" si="34"/>
        <v>1</v>
      </c>
      <c r="BU56" s="16" t="s">
        <v>14</v>
      </c>
      <c r="BV56" s="36">
        <f t="shared" si="35"/>
        <v>1</v>
      </c>
      <c r="BW56" s="16" t="s">
        <v>15</v>
      </c>
      <c r="BX56" s="36">
        <f t="shared" si="36"/>
        <v>0</v>
      </c>
      <c r="BY56" s="16" t="s">
        <v>16</v>
      </c>
      <c r="BZ56" s="36">
        <f t="shared" si="37"/>
        <v>0</v>
      </c>
      <c r="CA56" s="16" t="s">
        <v>16</v>
      </c>
      <c r="CB56" s="36">
        <f t="shared" si="38"/>
        <v>1</v>
      </c>
      <c r="CC56" s="16" t="s">
        <v>16</v>
      </c>
      <c r="CD56" s="36">
        <f t="shared" si="39"/>
        <v>1</v>
      </c>
      <c r="CE56" s="16" t="s">
        <v>14</v>
      </c>
      <c r="CF56" s="36">
        <f t="shared" si="40"/>
        <v>1</v>
      </c>
      <c r="CG56" s="16" t="s">
        <v>13</v>
      </c>
      <c r="CH56" s="36">
        <f t="shared" si="41"/>
        <v>0</v>
      </c>
      <c r="CI56" s="16">
        <v>4</v>
      </c>
      <c r="CJ56" s="35">
        <v>3</v>
      </c>
      <c r="CK56" s="16">
        <v>5</v>
      </c>
      <c r="CL56" s="35">
        <v>4</v>
      </c>
      <c r="CM56" s="16">
        <v>6</v>
      </c>
      <c r="CN56" s="34">
        <f t="shared" si="45"/>
        <v>22</v>
      </c>
      <c r="CO56" s="37">
        <f t="shared" si="42"/>
        <v>18</v>
      </c>
      <c r="CP56" s="162">
        <f t="shared" si="46"/>
        <v>22</v>
      </c>
      <c r="CQ56" s="163">
        <f t="shared" si="43"/>
        <v>60.5</v>
      </c>
      <c r="CR56" s="10" t="str">
        <f t="shared" si="44"/>
        <v>BAIK SEKALI</v>
      </c>
    </row>
    <row r="57" spans="1:96" thickBot="1" x14ac:dyDescent="0.3">
      <c r="A57" s="1">
        <v>42</v>
      </c>
      <c r="B57" s="48" t="s">
        <v>64</v>
      </c>
      <c r="C57" s="140" t="s">
        <v>229</v>
      </c>
      <c r="D57" s="141" t="s">
        <v>230</v>
      </c>
      <c r="E57" s="144" t="s">
        <v>272</v>
      </c>
      <c r="F57" s="142">
        <v>6</v>
      </c>
      <c r="G57" s="23" t="s">
        <v>15</v>
      </c>
      <c r="H57" s="36">
        <f t="shared" si="2"/>
        <v>1</v>
      </c>
      <c r="I57" s="25" t="s">
        <v>13</v>
      </c>
      <c r="J57" s="36">
        <f t="shared" si="3"/>
        <v>1</v>
      </c>
      <c r="K57" s="16" t="s">
        <v>13</v>
      </c>
      <c r="L57" s="36">
        <f t="shared" si="4"/>
        <v>1</v>
      </c>
      <c r="M57" s="16" t="s">
        <v>17</v>
      </c>
      <c r="N57" s="36">
        <f t="shared" si="5"/>
        <v>1</v>
      </c>
      <c r="O57" s="23" t="s">
        <v>14</v>
      </c>
      <c r="P57" s="36">
        <f t="shared" si="6"/>
        <v>0</v>
      </c>
      <c r="Q57" s="16" t="s">
        <v>17</v>
      </c>
      <c r="R57" s="36">
        <f t="shared" si="7"/>
        <v>1</v>
      </c>
      <c r="S57" s="16" t="s">
        <v>14</v>
      </c>
      <c r="T57" s="36">
        <f t="shared" si="8"/>
        <v>1</v>
      </c>
      <c r="U57" s="16" t="s">
        <v>15</v>
      </c>
      <c r="V57" s="36">
        <f t="shared" si="9"/>
        <v>0</v>
      </c>
      <c r="W57" s="16" t="s">
        <v>16</v>
      </c>
      <c r="X57" s="36">
        <f t="shared" si="10"/>
        <v>1</v>
      </c>
      <c r="Y57" s="16" t="s">
        <v>13</v>
      </c>
      <c r="Z57" s="36">
        <f t="shared" si="11"/>
        <v>0</v>
      </c>
      <c r="AA57" s="16" t="s">
        <v>16</v>
      </c>
      <c r="AB57" s="36">
        <f t="shared" si="12"/>
        <v>0</v>
      </c>
      <c r="AC57" s="16" t="s">
        <v>17</v>
      </c>
      <c r="AD57" s="36">
        <f t="shared" si="13"/>
        <v>1</v>
      </c>
      <c r="AE57" s="16" t="s">
        <v>13</v>
      </c>
      <c r="AF57" s="36">
        <f t="shared" si="14"/>
        <v>0</v>
      </c>
      <c r="AG57" s="16" t="s">
        <v>16</v>
      </c>
      <c r="AH57" s="36">
        <f t="shared" si="15"/>
        <v>1</v>
      </c>
      <c r="AI57" s="16" t="s">
        <v>17</v>
      </c>
      <c r="AJ57" s="36">
        <f t="shared" si="16"/>
        <v>0</v>
      </c>
      <c r="AK57" s="16" t="s">
        <v>16</v>
      </c>
      <c r="AL57" s="36">
        <f t="shared" si="17"/>
        <v>0</v>
      </c>
      <c r="AM57" s="16" t="s">
        <v>13</v>
      </c>
      <c r="AN57" s="36">
        <f t="shared" si="18"/>
        <v>0</v>
      </c>
      <c r="AO57" s="16" t="s">
        <v>15</v>
      </c>
      <c r="AP57" s="36">
        <f t="shared" si="19"/>
        <v>1</v>
      </c>
      <c r="AQ57" s="16" t="s">
        <v>13</v>
      </c>
      <c r="AR57" s="36">
        <f t="shared" si="20"/>
        <v>0</v>
      </c>
      <c r="AS57" s="16" t="s">
        <v>15</v>
      </c>
      <c r="AT57" s="36">
        <f t="shared" si="21"/>
        <v>0</v>
      </c>
      <c r="AU57" s="16" t="s">
        <v>17</v>
      </c>
      <c r="AV57" s="36">
        <f t="shared" si="22"/>
        <v>1</v>
      </c>
      <c r="AW57" s="16" t="s">
        <v>14</v>
      </c>
      <c r="AX57" s="36">
        <f t="shared" si="23"/>
        <v>0</v>
      </c>
      <c r="AY57" s="12" t="s">
        <v>14</v>
      </c>
      <c r="AZ57" s="36">
        <f t="shared" si="24"/>
        <v>0</v>
      </c>
      <c r="BA57" s="16" t="s">
        <v>14</v>
      </c>
      <c r="BB57" s="36">
        <f t="shared" si="25"/>
        <v>0</v>
      </c>
      <c r="BC57" s="16" t="s">
        <v>15</v>
      </c>
      <c r="BD57" s="36">
        <f t="shared" si="26"/>
        <v>0</v>
      </c>
      <c r="BE57" s="22" t="s">
        <v>14</v>
      </c>
      <c r="BF57" s="36">
        <f t="shared" si="27"/>
        <v>0</v>
      </c>
      <c r="BG57" s="16" t="s">
        <v>13</v>
      </c>
      <c r="BH57" s="36">
        <f t="shared" si="28"/>
        <v>1</v>
      </c>
      <c r="BI57" s="16" t="s">
        <v>13</v>
      </c>
      <c r="BJ57" s="36">
        <f t="shared" si="29"/>
        <v>0</v>
      </c>
      <c r="BK57" s="16" t="s">
        <v>13</v>
      </c>
      <c r="BL57" s="36">
        <f t="shared" si="30"/>
        <v>0</v>
      </c>
      <c r="BM57" s="16" t="s">
        <v>13</v>
      </c>
      <c r="BN57" s="36">
        <f t="shared" si="31"/>
        <v>1</v>
      </c>
      <c r="BO57" s="16" t="s">
        <v>13</v>
      </c>
      <c r="BP57" s="36">
        <f t="shared" si="32"/>
        <v>1</v>
      </c>
      <c r="BQ57" s="16" t="s">
        <v>14</v>
      </c>
      <c r="BR57" s="36">
        <f t="shared" si="33"/>
        <v>1</v>
      </c>
      <c r="BS57" s="16" t="s">
        <v>13</v>
      </c>
      <c r="BT57" s="36">
        <f t="shared" si="34"/>
        <v>1</v>
      </c>
      <c r="BU57" s="16" t="s">
        <v>14</v>
      </c>
      <c r="BV57" s="36">
        <f t="shared" si="35"/>
        <v>1</v>
      </c>
      <c r="BW57" s="16" t="s">
        <v>14</v>
      </c>
      <c r="BX57" s="36">
        <f t="shared" si="36"/>
        <v>0</v>
      </c>
      <c r="BY57" s="16" t="s">
        <v>14</v>
      </c>
      <c r="BZ57" s="36">
        <f t="shared" si="37"/>
        <v>1</v>
      </c>
      <c r="CA57" s="16" t="s">
        <v>16</v>
      </c>
      <c r="CB57" s="36">
        <f t="shared" si="38"/>
        <v>1</v>
      </c>
      <c r="CC57" s="16" t="s">
        <v>16</v>
      </c>
      <c r="CD57" s="36">
        <f t="shared" si="39"/>
        <v>1</v>
      </c>
      <c r="CE57" s="16" t="s">
        <v>14</v>
      </c>
      <c r="CF57" s="36">
        <f t="shared" si="40"/>
        <v>1</v>
      </c>
      <c r="CG57" s="16" t="s">
        <v>15</v>
      </c>
      <c r="CH57" s="36">
        <f t="shared" si="41"/>
        <v>1</v>
      </c>
      <c r="CI57" s="16">
        <v>0</v>
      </c>
      <c r="CJ57" s="35">
        <v>0</v>
      </c>
      <c r="CK57" s="16">
        <v>3</v>
      </c>
      <c r="CL57" s="35">
        <v>5</v>
      </c>
      <c r="CM57" s="16">
        <v>6</v>
      </c>
      <c r="CN57" s="34">
        <f t="shared" si="45"/>
        <v>22</v>
      </c>
      <c r="CO57" s="37">
        <f t="shared" si="42"/>
        <v>18</v>
      </c>
      <c r="CP57" s="162">
        <f t="shared" si="46"/>
        <v>14</v>
      </c>
      <c r="CQ57" s="163">
        <f t="shared" si="43"/>
        <v>52.5</v>
      </c>
      <c r="CR57" s="10" t="str">
        <f t="shared" si="44"/>
        <v xml:space="preserve">BAIK </v>
      </c>
    </row>
    <row r="58" spans="1:96" thickBot="1" x14ac:dyDescent="0.3">
      <c r="A58" s="1">
        <v>43</v>
      </c>
      <c r="B58" s="48" t="s">
        <v>65</v>
      </c>
      <c r="C58" s="140" t="s">
        <v>229</v>
      </c>
      <c r="D58" s="141" t="s">
        <v>230</v>
      </c>
      <c r="E58" s="141" t="s">
        <v>273</v>
      </c>
      <c r="F58" s="142">
        <v>5</v>
      </c>
      <c r="G58" s="35" t="s">
        <v>15</v>
      </c>
      <c r="H58" s="36">
        <f t="shared" si="2"/>
        <v>1</v>
      </c>
      <c r="I58" s="35" t="s">
        <v>13</v>
      </c>
      <c r="J58" s="36">
        <f t="shared" si="3"/>
        <v>1</v>
      </c>
      <c r="K58" s="16" t="s">
        <v>13</v>
      </c>
      <c r="L58" s="36">
        <f t="shared" si="4"/>
        <v>1</v>
      </c>
      <c r="M58" s="16" t="s">
        <v>17</v>
      </c>
      <c r="N58" s="36">
        <f t="shared" si="5"/>
        <v>1</v>
      </c>
      <c r="O58" s="35" t="s">
        <v>13</v>
      </c>
      <c r="P58" s="36">
        <f t="shared" si="6"/>
        <v>0</v>
      </c>
      <c r="Q58" s="16" t="s">
        <v>13</v>
      </c>
      <c r="R58" s="36">
        <f t="shared" si="7"/>
        <v>0</v>
      </c>
      <c r="S58" s="16" t="s">
        <v>14</v>
      </c>
      <c r="T58" s="36">
        <f t="shared" si="8"/>
        <v>1</v>
      </c>
      <c r="U58" s="16" t="s">
        <v>15</v>
      </c>
      <c r="V58" s="36">
        <f t="shared" si="9"/>
        <v>0</v>
      </c>
      <c r="W58" s="16" t="s">
        <v>17</v>
      </c>
      <c r="X58" s="36">
        <f t="shared" si="10"/>
        <v>0</v>
      </c>
      <c r="Y58" s="16" t="s">
        <v>15</v>
      </c>
      <c r="Z58" s="36">
        <f t="shared" si="11"/>
        <v>1</v>
      </c>
      <c r="AA58" s="16" t="s">
        <v>15</v>
      </c>
      <c r="AB58" s="36">
        <f t="shared" si="12"/>
        <v>1</v>
      </c>
      <c r="AC58" s="16" t="s">
        <v>17</v>
      </c>
      <c r="AD58" s="36">
        <f t="shared" si="13"/>
        <v>1</v>
      </c>
      <c r="AE58" s="16" t="s">
        <v>16</v>
      </c>
      <c r="AF58" s="36">
        <f t="shared" si="14"/>
        <v>1</v>
      </c>
      <c r="AG58" s="16" t="s">
        <v>17</v>
      </c>
      <c r="AH58" s="36">
        <f t="shared" si="15"/>
        <v>0</v>
      </c>
      <c r="AI58" s="16" t="s">
        <v>15</v>
      </c>
      <c r="AJ58" s="36">
        <f t="shared" si="16"/>
        <v>0</v>
      </c>
      <c r="AK58" s="16" t="s">
        <v>15</v>
      </c>
      <c r="AL58" s="36">
        <f t="shared" si="17"/>
        <v>1</v>
      </c>
      <c r="AM58" s="16" t="s">
        <v>13</v>
      </c>
      <c r="AN58" s="36">
        <f t="shared" si="18"/>
        <v>0</v>
      </c>
      <c r="AO58" s="16" t="s">
        <v>13</v>
      </c>
      <c r="AP58" s="36">
        <f t="shared" si="19"/>
        <v>0</v>
      </c>
      <c r="AQ58" s="16" t="s">
        <v>15</v>
      </c>
      <c r="AR58" s="36">
        <f t="shared" si="20"/>
        <v>1</v>
      </c>
      <c r="AS58" s="16" t="s">
        <v>15</v>
      </c>
      <c r="AT58" s="36">
        <f t="shared" si="21"/>
        <v>0</v>
      </c>
      <c r="AU58" s="16" t="s">
        <v>17</v>
      </c>
      <c r="AV58" s="36">
        <f t="shared" si="22"/>
        <v>1</v>
      </c>
      <c r="AW58" s="16" t="s">
        <v>16</v>
      </c>
      <c r="AX58" s="36">
        <f t="shared" si="23"/>
        <v>1</v>
      </c>
      <c r="AY58" s="35" t="s">
        <v>14</v>
      </c>
      <c r="AZ58" s="36">
        <f t="shared" si="24"/>
        <v>0</v>
      </c>
      <c r="BA58" s="16" t="s">
        <v>13</v>
      </c>
      <c r="BB58" s="36">
        <f t="shared" si="25"/>
        <v>0</v>
      </c>
      <c r="BC58" s="16" t="s">
        <v>16</v>
      </c>
      <c r="BD58" s="36">
        <f t="shared" si="26"/>
        <v>1</v>
      </c>
      <c r="BE58" s="35" t="s">
        <v>14</v>
      </c>
      <c r="BF58" s="36">
        <f t="shared" si="27"/>
        <v>0</v>
      </c>
      <c r="BG58" s="16" t="s">
        <v>13</v>
      </c>
      <c r="BH58" s="36">
        <f t="shared" si="28"/>
        <v>1</v>
      </c>
      <c r="BI58" s="16" t="s">
        <v>17</v>
      </c>
      <c r="BJ58" s="36">
        <f t="shared" si="29"/>
        <v>1</v>
      </c>
      <c r="BK58" s="16" t="s">
        <v>13</v>
      </c>
      <c r="BL58" s="36">
        <f t="shared" si="30"/>
        <v>0</v>
      </c>
      <c r="BM58" s="16" t="s">
        <v>13</v>
      </c>
      <c r="BN58" s="36">
        <f t="shared" si="31"/>
        <v>1</v>
      </c>
      <c r="BO58" s="16" t="s">
        <v>15</v>
      </c>
      <c r="BP58" s="36">
        <f t="shared" si="32"/>
        <v>0</v>
      </c>
      <c r="BQ58" s="16" t="s">
        <v>14</v>
      </c>
      <c r="BR58" s="36">
        <f t="shared" si="33"/>
        <v>1</v>
      </c>
      <c r="BS58" s="16" t="s">
        <v>13</v>
      </c>
      <c r="BT58" s="36">
        <f t="shared" si="34"/>
        <v>1</v>
      </c>
      <c r="BU58" s="16" t="s">
        <v>14</v>
      </c>
      <c r="BV58" s="36">
        <f t="shared" si="35"/>
        <v>1</v>
      </c>
      <c r="BW58" s="16" t="s">
        <v>15</v>
      </c>
      <c r="BX58" s="36">
        <f t="shared" si="36"/>
        <v>0</v>
      </c>
      <c r="BY58" s="16" t="s">
        <v>14</v>
      </c>
      <c r="BZ58" s="36">
        <f t="shared" si="37"/>
        <v>1</v>
      </c>
      <c r="CA58" s="16" t="s">
        <v>16</v>
      </c>
      <c r="CB58" s="36">
        <f t="shared" si="38"/>
        <v>1</v>
      </c>
      <c r="CC58" s="16" t="s">
        <v>16</v>
      </c>
      <c r="CD58" s="36">
        <f t="shared" si="39"/>
        <v>1</v>
      </c>
      <c r="CE58" s="16" t="s">
        <v>14</v>
      </c>
      <c r="CF58" s="36">
        <f t="shared" si="40"/>
        <v>1</v>
      </c>
      <c r="CG58" s="16" t="s">
        <v>15</v>
      </c>
      <c r="CH58" s="36">
        <f t="shared" si="41"/>
        <v>1</v>
      </c>
      <c r="CI58" s="16">
        <v>2</v>
      </c>
      <c r="CJ58" s="35">
        <v>0</v>
      </c>
      <c r="CK58" s="16">
        <v>3</v>
      </c>
      <c r="CL58" s="35">
        <v>6</v>
      </c>
      <c r="CM58" s="16">
        <v>6</v>
      </c>
      <c r="CN58" s="34">
        <f t="shared" si="45"/>
        <v>25</v>
      </c>
      <c r="CO58" s="37">
        <f t="shared" si="42"/>
        <v>15</v>
      </c>
      <c r="CP58" s="162">
        <f t="shared" si="46"/>
        <v>17</v>
      </c>
      <c r="CQ58" s="163">
        <f t="shared" si="43"/>
        <v>60.75</v>
      </c>
      <c r="CR58" s="10" t="str">
        <f t="shared" si="44"/>
        <v>BAIK SEKALI</v>
      </c>
    </row>
    <row r="59" spans="1:96" thickBot="1" x14ac:dyDescent="0.3">
      <c r="A59" s="3">
        <v>44</v>
      </c>
      <c r="B59" s="48" t="s">
        <v>66</v>
      </c>
      <c r="C59" s="140" t="s">
        <v>229</v>
      </c>
      <c r="D59" s="141" t="s">
        <v>230</v>
      </c>
      <c r="E59" s="144" t="s">
        <v>274</v>
      </c>
      <c r="F59" s="142">
        <v>4</v>
      </c>
      <c r="G59" s="35" t="s">
        <v>15</v>
      </c>
      <c r="H59" s="36">
        <f t="shared" si="2"/>
        <v>1</v>
      </c>
      <c r="I59" s="35" t="s">
        <v>13</v>
      </c>
      <c r="J59" s="36">
        <f t="shared" si="3"/>
        <v>1</v>
      </c>
      <c r="K59" s="16" t="s">
        <v>13</v>
      </c>
      <c r="L59" s="36">
        <f t="shared" si="4"/>
        <v>1</v>
      </c>
      <c r="M59" s="16" t="s">
        <v>17</v>
      </c>
      <c r="N59" s="36">
        <f t="shared" si="5"/>
        <v>1</v>
      </c>
      <c r="O59" s="35" t="s">
        <v>13</v>
      </c>
      <c r="P59" s="36">
        <f t="shared" si="6"/>
        <v>0</v>
      </c>
      <c r="Q59" s="16" t="s">
        <v>17</v>
      </c>
      <c r="R59" s="36">
        <f t="shared" si="7"/>
        <v>1</v>
      </c>
      <c r="S59" s="16" t="s">
        <v>14</v>
      </c>
      <c r="T59" s="36">
        <f t="shared" si="8"/>
        <v>1</v>
      </c>
      <c r="U59" s="16" t="s">
        <v>15</v>
      </c>
      <c r="V59" s="36">
        <f t="shared" si="9"/>
        <v>0</v>
      </c>
      <c r="W59" s="16" t="s">
        <v>17</v>
      </c>
      <c r="X59" s="36">
        <f t="shared" si="10"/>
        <v>0</v>
      </c>
      <c r="Y59" s="16" t="s">
        <v>15</v>
      </c>
      <c r="Z59" s="36">
        <f t="shared" si="11"/>
        <v>1</v>
      </c>
      <c r="AA59" s="16" t="s">
        <v>15</v>
      </c>
      <c r="AB59" s="36">
        <f t="shared" si="12"/>
        <v>1</v>
      </c>
      <c r="AC59" s="16" t="s">
        <v>13</v>
      </c>
      <c r="AD59" s="36">
        <f t="shared" si="13"/>
        <v>0</v>
      </c>
      <c r="AE59" s="16" t="s">
        <v>17</v>
      </c>
      <c r="AF59" s="36">
        <f t="shared" si="14"/>
        <v>0</v>
      </c>
      <c r="AG59" s="16" t="s">
        <v>16</v>
      </c>
      <c r="AH59" s="36">
        <f t="shared" si="15"/>
        <v>1</v>
      </c>
      <c r="AI59" s="16" t="s">
        <v>17</v>
      </c>
      <c r="AJ59" s="36">
        <f t="shared" si="16"/>
        <v>0</v>
      </c>
      <c r="AK59" s="16" t="s">
        <v>15</v>
      </c>
      <c r="AL59" s="36">
        <f t="shared" si="17"/>
        <v>1</v>
      </c>
      <c r="AM59" s="16" t="s">
        <v>13</v>
      </c>
      <c r="AN59" s="36">
        <f t="shared" si="18"/>
        <v>0</v>
      </c>
      <c r="AO59" s="16" t="s">
        <v>15</v>
      </c>
      <c r="AP59" s="36">
        <f t="shared" si="19"/>
        <v>1</v>
      </c>
      <c r="AQ59" s="16" t="s">
        <v>15</v>
      </c>
      <c r="AR59" s="36">
        <f t="shared" si="20"/>
        <v>1</v>
      </c>
      <c r="AS59" s="16" t="s">
        <v>15</v>
      </c>
      <c r="AT59" s="36">
        <f t="shared" si="21"/>
        <v>0</v>
      </c>
      <c r="AU59" s="16" t="s">
        <v>17</v>
      </c>
      <c r="AV59" s="36">
        <f t="shared" si="22"/>
        <v>1</v>
      </c>
      <c r="AW59" s="16" t="s">
        <v>14</v>
      </c>
      <c r="AX59" s="36">
        <f t="shared" si="23"/>
        <v>0</v>
      </c>
      <c r="AY59" s="35" t="s">
        <v>14</v>
      </c>
      <c r="AZ59" s="36">
        <f t="shared" si="24"/>
        <v>0</v>
      </c>
      <c r="BA59" s="16" t="s">
        <v>13</v>
      </c>
      <c r="BB59" s="36">
        <f t="shared" si="25"/>
        <v>0</v>
      </c>
      <c r="BC59" s="16" t="s">
        <v>16</v>
      </c>
      <c r="BD59" s="36">
        <f t="shared" si="26"/>
        <v>1</v>
      </c>
      <c r="BE59" s="35" t="s">
        <v>17</v>
      </c>
      <c r="BF59" s="36">
        <f t="shared" si="27"/>
        <v>0</v>
      </c>
      <c r="BG59" s="16" t="s">
        <v>13</v>
      </c>
      <c r="BH59" s="36">
        <f t="shared" si="28"/>
        <v>1</v>
      </c>
      <c r="BI59" s="16" t="s">
        <v>17</v>
      </c>
      <c r="BJ59" s="36">
        <f t="shared" si="29"/>
        <v>1</v>
      </c>
      <c r="BK59" s="16" t="s">
        <v>13</v>
      </c>
      <c r="BL59" s="36">
        <f t="shared" si="30"/>
        <v>0</v>
      </c>
      <c r="BM59" s="16" t="s">
        <v>13</v>
      </c>
      <c r="BN59" s="36">
        <f t="shared" si="31"/>
        <v>1</v>
      </c>
      <c r="BO59" s="16" t="s">
        <v>13</v>
      </c>
      <c r="BP59" s="36">
        <f t="shared" si="32"/>
        <v>1</v>
      </c>
      <c r="BQ59" s="16" t="s">
        <v>14</v>
      </c>
      <c r="BR59" s="36">
        <f t="shared" si="33"/>
        <v>1</v>
      </c>
      <c r="BS59" s="16" t="s">
        <v>13</v>
      </c>
      <c r="BT59" s="36">
        <f t="shared" si="34"/>
        <v>1</v>
      </c>
      <c r="BU59" s="16" t="s">
        <v>14</v>
      </c>
      <c r="BV59" s="36">
        <f t="shared" si="35"/>
        <v>1</v>
      </c>
      <c r="BW59" s="16" t="s">
        <v>15</v>
      </c>
      <c r="BX59" s="36">
        <f t="shared" si="36"/>
        <v>0</v>
      </c>
      <c r="BY59" s="16" t="s">
        <v>15</v>
      </c>
      <c r="BZ59" s="36">
        <f t="shared" si="37"/>
        <v>0</v>
      </c>
      <c r="CA59" s="16" t="s">
        <v>16</v>
      </c>
      <c r="CB59" s="36">
        <f t="shared" si="38"/>
        <v>1</v>
      </c>
      <c r="CC59" s="16" t="s">
        <v>14</v>
      </c>
      <c r="CD59" s="36">
        <f t="shared" si="39"/>
        <v>0</v>
      </c>
      <c r="CE59" s="16" t="s">
        <v>14</v>
      </c>
      <c r="CF59" s="36">
        <f t="shared" si="40"/>
        <v>1</v>
      </c>
      <c r="CG59" s="16" t="s">
        <v>15</v>
      </c>
      <c r="CH59" s="36">
        <f t="shared" si="41"/>
        <v>1</v>
      </c>
      <c r="CI59" s="16">
        <v>4</v>
      </c>
      <c r="CJ59" s="35">
        <v>2</v>
      </c>
      <c r="CK59" s="16">
        <v>5</v>
      </c>
      <c r="CL59" s="35">
        <v>6</v>
      </c>
      <c r="CM59" s="16">
        <v>7</v>
      </c>
      <c r="CN59" s="34">
        <f t="shared" si="45"/>
        <v>24</v>
      </c>
      <c r="CO59" s="37">
        <f t="shared" si="42"/>
        <v>16</v>
      </c>
      <c r="CP59" s="162">
        <f t="shared" si="46"/>
        <v>24</v>
      </c>
      <c r="CQ59" s="163">
        <f t="shared" si="43"/>
        <v>66</v>
      </c>
      <c r="CR59" s="10" t="str">
        <f t="shared" si="44"/>
        <v>BAIK SEKALI</v>
      </c>
    </row>
    <row r="60" spans="1:96" thickBot="1" x14ac:dyDescent="0.3">
      <c r="A60" s="3">
        <v>45</v>
      </c>
      <c r="B60" s="48" t="s">
        <v>67</v>
      </c>
      <c r="C60" s="134" t="s">
        <v>229</v>
      </c>
      <c r="D60" s="135" t="s">
        <v>230</v>
      </c>
      <c r="E60" s="138" t="s">
        <v>275</v>
      </c>
      <c r="F60" s="139">
        <v>3</v>
      </c>
      <c r="G60" s="23" t="s">
        <v>15</v>
      </c>
      <c r="H60" s="36">
        <f t="shared" si="2"/>
        <v>1</v>
      </c>
      <c r="I60" s="25" t="s">
        <v>14</v>
      </c>
      <c r="J60" s="36">
        <f t="shared" si="3"/>
        <v>0</v>
      </c>
      <c r="K60" s="12" t="s">
        <v>13</v>
      </c>
      <c r="L60" s="36">
        <f t="shared" si="4"/>
        <v>1</v>
      </c>
      <c r="M60" s="12" t="s">
        <v>17</v>
      </c>
      <c r="N60" s="36">
        <f t="shared" si="5"/>
        <v>1</v>
      </c>
      <c r="O60" s="23" t="s">
        <v>13</v>
      </c>
      <c r="P60" s="36">
        <f t="shared" si="6"/>
        <v>0</v>
      </c>
      <c r="Q60" s="12" t="s">
        <v>17</v>
      </c>
      <c r="R60" s="36">
        <f t="shared" si="7"/>
        <v>1</v>
      </c>
      <c r="S60" s="12" t="s">
        <v>14</v>
      </c>
      <c r="T60" s="36">
        <f t="shared" si="8"/>
        <v>1</v>
      </c>
      <c r="U60" s="12" t="s">
        <v>15</v>
      </c>
      <c r="V60" s="36">
        <f t="shared" si="9"/>
        <v>0</v>
      </c>
      <c r="W60" s="12" t="s">
        <v>17</v>
      </c>
      <c r="X60" s="36">
        <f t="shared" si="10"/>
        <v>0</v>
      </c>
      <c r="Y60" s="12" t="s">
        <v>15</v>
      </c>
      <c r="Z60" s="36">
        <f t="shared" si="11"/>
        <v>1</v>
      </c>
      <c r="AA60" s="12" t="s">
        <v>15</v>
      </c>
      <c r="AB60" s="36">
        <f t="shared" si="12"/>
        <v>1</v>
      </c>
      <c r="AC60" s="12" t="s">
        <v>13</v>
      </c>
      <c r="AD60" s="36">
        <f t="shared" si="13"/>
        <v>0</v>
      </c>
      <c r="AE60" s="12" t="s">
        <v>17</v>
      </c>
      <c r="AF60" s="36">
        <f t="shared" si="14"/>
        <v>0</v>
      </c>
      <c r="AG60" s="12" t="s">
        <v>17</v>
      </c>
      <c r="AH60" s="36">
        <f t="shared" si="15"/>
        <v>0</v>
      </c>
      <c r="AI60" s="12" t="s">
        <v>17</v>
      </c>
      <c r="AJ60" s="36">
        <f t="shared" si="16"/>
        <v>0</v>
      </c>
      <c r="AK60" s="12" t="s">
        <v>15</v>
      </c>
      <c r="AL60" s="36">
        <f t="shared" si="17"/>
        <v>1</v>
      </c>
      <c r="AM60" s="12" t="s">
        <v>13</v>
      </c>
      <c r="AN60" s="36">
        <f t="shared" si="18"/>
        <v>0</v>
      </c>
      <c r="AO60" s="12" t="s">
        <v>15</v>
      </c>
      <c r="AP60" s="36">
        <f t="shared" si="19"/>
        <v>1</v>
      </c>
      <c r="AQ60" s="12" t="s">
        <v>15</v>
      </c>
      <c r="AR60" s="36">
        <f t="shared" si="20"/>
        <v>1</v>
      </c>
      <c r="AS60" s="12" t="s">
        <v>15</v>
      </c>
      <c r="AT60" s="36">
        <f t="shared" si="21"/>
        <v>0</v>
      </c>
      <c r="AU60" s="12" t="s">
        <v>17</v>
      </c>
      <c r="AV60" s="36">
        <f t="shared" si="22"/>
        <v>1</v>
      </c>
      <c r="AW60" s="12" t="s">
        <v>14</v>
      </c>
      <c r="AX60" s="36">
        <f t="shared" si="23"/>
        <v>0</v>
      </c>
      <c r="AY60" s="12" t="s">
        <v>14</v>
      </c>
      <c r="AZ60" s="36">
        <f t="shared" si="24"/>
        <v>0</v>
      </c>
      <c r="BA60" s="12" t="s">
        <v>13</v>
      </c>
      <c r="BB60" s="36">
        <f t="shared" si="25"/>
        <v>0</v>
      </c>
      <c r="BC60" s="12" t="s">
        <v>16</v>
      </c>
      <c r="BD60" s="36">
        <f t="shared" si="26"/>
        <v>1</v>
      </c>
      <c r="BE60" s="22" t="s">
        <v>17</v>
      </c>
      <c r="BF60" s="36">
        <f t="shared" si="27"/>
        <v>0</v>
      </c>
      <c r="BG60" s="12" t="s">
        <v>13</v>
      </c>
      <c r="BH60" s="36">
        <f t="shared" si="28"/>
        <v>1</v>
      </c>
      <c r="BI60" s="12" t="s">
        <v>17</v>
      </c>
      <c r="BJ60" s="36">
        <f t="shared" si="29"/>
        <v>1</v>
      </c>
      <c r="BK60" s="12" t="s">
        <v>13</v>
      </c>
      <c r="BL60" s="36">
        <f t="shared" si="30"/>
        <v>0</v>
      </c>
      <c r="BM60" s="12" t="s">
        <v>13</v>
      </c>
      <c r="BN60" s="36">
        <f t="shared" si="31"/>
        <v>1</v>
      </c>
      <c r="BO60" s="12" t="s">
        <v>17</v>
      </c>
      <c r="BP60" s="36">
        <f t="shared" si="32"/>
        <v>0</v>
      </c>
      <c r="BQ60" s="12" t="s">
        <v>14</v>
      </c>
      <c r="BR60" s="36">
        <f t="shared" si="33"/>
        <v>1</v>
      </c>
      <c r="BS60" s="12" t="s">
        <v>13</v>
      </c>
      <c r="BT60" s="36">
        <f t="shared" si="34"/>
        <v>1</v>
      </c>
      <c r="BU60" s="12" t="s">
        <v>14</v>
      </c>
      <c r="BV60" s="36">
        <f t="shared" si="35"/>
        <v>1</v>
      </c>
      <c r="BW60" s="12" t="s">
        <v>16</v>
      </c>
      <c r="BX60" s="36">
        <f t="shared" si="36"/>
        <v>1</v>
      </c>
      <c r="BY60" s="12" t="s">
        <v>14</v>
      </c>
      <c r="BZ60" s="36">
        <f t="shared" si="37"/>
        <v>1</v>
      </c>
      <c r="CA60" s="12" t="s">
        <v>16</v>
      </c>
      <c r="CB60" s="36">
        <f t="shared" si="38"/>
        <v>1</v>
      </c>
      <c r="CC60" s="12" t="s">
        <v>16</v>
      </c>
      <c r="CD60" s="36">
        <f t="shared" si="39"/>
        <v>1</v>
      </c>
      <c r="CE60" s="12" t="s">
        <v>14</v>
      </c>
      <c r="CF60" s="36">
        <f t="shared" si="40"/>
        <v>1</v>
      </c>
      <c r="CG60" s="12" t="s">
        <v>15</v>
      </c>
      <c r="CH60" s="36">
        <f t="shared" si="41"/>
        <v>1</v>
      </c>
      <c r="CI60" s="12">
        <v>2</v>
      </c>
      <c r="CJ60" s="35">
        <v>2</v>
      </c>
      <c r="CK60" s="12">
        <v>3</v>
      </c>
      <c r="CL60" s="35">
        <v>5</v>
      </c>
      <c r="CM60" s="12">
        <v>6</v>
      </c>
      <c r="CN60" s="34">
        <f t="shared" si="45"/>
        <v>24</v>
      </c>
      <c r="CO60" s="37">
        <f t="shared" si="42"/>
        <v>16</v>
      </c>
      <c r="CP60" s="162">
        <f t="shared" si="46"/>
        <v>18</v>
      </c>
      <c r="CQ60" s="163">
        <f t="shared" si="43"/>
        <v>60</v>
      </c>
      <c r="CR60" s="10" t="str">
        <f t="shared" si="44"/>
        <v>BAIK SEKALI</v>
      </c>
    </row>
    <row r="61" spans="1:96" thickBot="1" x14ac:dyDescent="0.3">
      <c r="A61" s="1">
        <v>46</v>
      </c>
      <c r="B61" s="48" t="s">
        <v>68</v>
      </c>
      <c r="C61" s="134" t="s">
        <v>229</v>
      </c>
      <c r="D61" s="135" t="s">
        <v>230</v>
      </c>
      <c r="E61" s="138" t="s">
        <v>276</v>
      </c>
      <c r="F61" s="139">
        <v>2</v>
      </c>
      <c r="G61" s="35" t="s">
        <v>15</v>
      </c>
      <c r="H61" s="36">
        <f t="shared" si="2"/>
        <v>1</v>
      </c>
      <c r="I61" s="35" t="s">
        <v>14</v>
      </c>
      <c r="J61" s="36">
        <f t="shared" si="3"/>
        <v>0</v>
      </c>
      <c r="K61" s="35" t="s">
        <v>15</v>
      </c>
      <c r="L61" s="36">
        <f t="shared" si="4"/>
        <v>0</v>
      </c>
      <c r="M61" s="35" t="s">
        <v>17</v>
      </c>
      <c r="N61" s="36">
        <f t="shared" si="5"/>
        <v>1</v>
      </c>
      <c r="O61" s="35" t="s">
        <v>13</v>
      </c>
      <c r="P61" s="36">
        <f t="shared" si="6"/>
        <v>0</v>
      </c>
      <c r="Q61" s="35" t="s">
        <v>16</v>
      </c>
      <c r="R61" s="36">
        <f t="shared" si="7"/>
        <v>0</v>
      </c>
      <c r="S61" s="35" t="s">
        <v>14</v>
      </c>
      <c r="T61" s="36">
        <f t="shared" si="8"/>
        <v>1</v>
      </c>
      <c r="U61" s="35" t="s">
        <v>15</v>
      </c>
      <c r="V61" s="36">
        <f t="shared" si="9"/>
        <v>0</v>
      </c>
      <c r="W61" s="35" t="s">
        <v>17</v>
      </c>
      <c r="X61" s="36">
        <f t="shared" si="10"/>
        <v>0</v>
      </c>
      <c r="Y61" s="35" t="s">
        <v>15</v>
      </c>
      <c r="Z61" s="36">
        <f t="shared" si="11"/>
        <v>1</v>
      </c>
      <c r="AA61" s="35" t="s">
        <v>16</v>
      </c>
      <c r="AB61" s="36">
        <f t="shared" si="12"/>
        <v>0</v>
      </c>
      <c r="AC61" s="35" t="s">
        <v>17</v>
      </c>
      <c r="AD61" s="36">
        <f t="shared" si="13"/>
        <v>1</v>
      </c>
      <c r="AE61" s="35" t="s">
        <v>15</v>
      </c>
      <c r="AF61" s="36">
        <f t="shared" si="14"/>
        <v>0</v>
      </c>
      <c r="AG61" s="35" t="s">
        <v>17</v>
      </c>
      <c r="AH61" s="36">
        <f t="shared" si="15"/>
        <v>0</v>
      </c>
      <c r="AI61" s="35" t="s">
        <v>13</v>
      </c>
      <c r="AJ61" s="36">
        <f t="shared" si="16"/>
        <v>1</v>
      </c>
      <c r="AK61" s="35" t="s">
        <v>13</v>
      </c>
      <c r="AL61" s="36">
        <f t="shared" si="17"/>
        <v>0</v>
      </c>
      <c r="AM61" s="35" t="s">
        <v>13</v>
      </c>
      <c r="AN61" s="36">
        <f t="shared" si="18"/>
        <v>0</v>
      </c>
      <c r="AO61" s="35" t="s">
        <v>15</v>
      </c>
      <c r="AP61" s="36">
        <f t="shared" si="19"/>
        <v>1</v>
      </c>
      <c r="AQ61" s="35" t="s">
        <v>15</v>
      </c>
      <c r="AR61" s="36">
        <f t="shared" si="20"/>
        <v>1</v>
      </c>
      <c r="AS61" s="35" t="s">
        <v>15</v>
      </c>
      <c r="AT61" s="36">
        <f t="shared" si="21"/>
        <v>0</v>
      </c>
      <c r="AU61" s="35" t="s">
        <v>17</v>
      </c>
      <c r="AV61" s="36">
        <f t="shared" si="22"/>
        <v>1</v>
      </c>
      <c r="AW61" s="35" t="s">
        <v>16</v>
      </c>
      <c r="AX61" s="36">
        <f t="shared" si="23"/>
        <v>1</v>
      </c>
      <c r="AY61" s="35" t="s">
        <v>14</v>
      </c>
      <c r="AZ61" s="36">
        <f t="shared" si="24"/>
        <v>0</v>
      </c>
      <c r="BA61" s="35" t="s">
        <v>13</v>
      </c>
      <c r="BB61" s="36">
        <f t="shared" si="25"/>
        <v>0</v>
      </c>
      <c r="BC61" s="35" t="s">
        <v>16</v>
      </c>
      <c r="BD61" s="36">
        <f t="shared" si="26"/>
        <v>1</v>
      </c>
      <c r="BE61" s="35" t="s">
        <v>13</v>
      </c>
      <c r="BF61" s="36">
        <f t="shared" si="27"/>
        <v>1</v>
      </c>
      <c r="BG61" s="35" t="s">
        <v>17</v>
      </c>
      <c r="BH61" s="36">
        <f t="shared" si="28"/>
        <v>0</v>
      </c>
      <c r="BI61" s="35" t="s">
        <v>17</v>
      </c>
      <c r="BJ61" s="36">
        <f t="shared" si="29"/>
        <v>1</v>
      </c>
      <c r="BK61" s="35" t="s">
        <v>13</v>
      </c>
      <c r="BL61" s="36">
        <f t="shared" si="30"/>
        <v>0</v>
      </c>
      <c r="BM61" s="35" t="s">
        <v>13</v>
      </c>
      <c r="BN61" s="36">
        <f t="shared" si="31"/>
        <v>1</v>
      </c>
      <c r="BO61" s="35" t="s">
        <v>17</v>
      </c>
      <c r="BP61" s="36">
        <f t="shared" si="32"/>
        <v>0</v>
      </c>
      <c r="BQ61" s="35" t="s">
        <v>14</v>
      </c>
      <c r="BR61" s="36">
        <f t="shared" si="33"/>
        <v>1</v>
      </c>
      <c r="BS61" s="35" t="s">
        <v>13</v>
      </c>
      <c r="BT61" s="36">
        <f t="shared" si="34"/>
        <v>1</v>
      </c>
      <c r="BU61" s="35" t="s">
        <v>14</v>
      </c>
      <c r="BV61" s="36">
        <f t="shared" si="35"/>
        <v>1</v>
      </c>
      <c r="BW61" s="35" t="s">
        <v>16</v>
      </c>
      <c r="BX61" s="36">
        <f t="shared" si="36"/>
        <v>1</v>
      </c>
      <c r="BY61" s="35" t="s">
        <v>14</v>
      </c>
      <c r="BZ61" s="36">
        <f t="shared" si="37"/>
        <v>1</v>
      </c>
      <c r="CA61" s="35" t="s">
        <v>16</v>
      </c>
      <c r="CB61" s="36">
        <f t="shared" si="38"/>
        <v>1</v>
      </c>
      <c r="CC61" s="35" t="s">
        <v>13</v>
      </c>
      <c r="CD61" s="36">
        <f t="shared" si="39"/>
        <v>0</v>
      </c>
      <c r="CE61" s="35" t="s">
        <v>14</v>
      </c>
      <c r="CF61" s="36">
        <f t="shared" si="40"/>
        <v>1</v>
      </c>
      <c r="CG61" s="35" t="s">
        <v>15</v>
      </c>
      <c r="CH61" s="36">
        <f t="shared" si="41"/>
        <v>1</v>
      </c>
      <c r="CI61" s="35">
        <v>2</v>
      </c>
      <c r="CJ61" s="35">
        <v>2</v>
      </c>
      <c r="CK61" s="35">
        <v>4</v>
      </c>
      <c r="CL61" s="35">
        <v>3</v>
      </c>
      <c r="CM61" s="35">
        <v>5</v>
      </c>
      <c r="CN61" s="34">
        <f t="shared" si="45"/>
        <v>22</v>
      </c>
      <c r="CO61" s="37">
        <f t="shared" si="42"/>
        <v>18</v>
      </c>
      <c r="CP61" s="162">
        <f t="shared" si="46"/>
        <v>16</v>
      </c>
      <c r="CQ61" s="163">
        <f t="shared" si="43"/>
        <v>54.5</v>
      </c>
      <c r="CR61" s="10" t="str">
        <f t="shared" si="44"/>
        <v xml:space="preserve">BAIK </v>
      </c>
    </row>
    <row r="62" spans="1:96" thickBot="1" x14ac:dyDescent="0.3">
      <c r="A62" s="1">
        <v>47</v>
      </c>
      <c r="B62" s="48" t="s">
        <v>69</v>
      </c>
      <c r="C62" s="134" t="s">
        <v>229</v>
      </c>
      <c r="D62" s="135" t="s">
        <v>230</v>
      </c>
      <c r="E62" s="135" t="s">
        <v>277</v>
      </c>
      <c r="F62" s="139">
        <v>9</v>
      </c>
      <c r="G62" s="23" t="s">
        <v>15</v>
      </c>
      <c r="H62" s="36">
        <f t="shared" si="2"/>
        <v>1</v>
      </c>
      <c r="I62" s="25" t="s">
        <v>14</v>
      </c>
      <c r="J62" s="36">
        <f t="shared" si="3"/>
        <v>0</v>
      </c>
      <c r="K62" s="19" t="s">
        <v>13</v>
      </c>
      <c r="L62" s="36">
        <f t="shared" si="4"/>
        <v>1</v>
      </c>
      <c r="M62" s="19" t="s">
        <v>17</v>
      </c>
      <c r="N62" s="36">
        <f t="shared" si="5"/>
        <v>1</v>
      </c>
      <c r="O62" s="23" t="s">
        <v>16</v>
      </c>
      <c r="P62" s="36">
        <f t="shared" si="6"/>
        <v>0</v>
      </c>
      <c r="Q62" s="19" t="s">
        <v>14</v>
      </c>
      <c r="R62" s="36">
        <f t="shared" si="7"/>
        <v>0</v>
      </c>
      <c r="S62" s="19" t="s">
        <v>16</v>
      </c>
      <c r="T62" s="36">
        <f t="shared" si="8"/>
        <v>0</v>
      </c>
      <c r="U62" s="19" t="s">
        <v>13</v>
      </c>
      <c r="V62" s="36">
        <f t="shared" si="9"/>
        <v>0</v>
      </c>
      <c r="W62" s="19" t="s">
        <v>17</v>
      </c>
      <c r="X62" s="36">
        <f t="shared" si="10"/>
        <v>0</v>
      </c>
      <c r="Y62" s="19" t="s">
        <v>15</v>
      </c>
      <c r="Z62" s="36">
        <f t="shared" si="11"/>
        <v>1</v>
      </c>
      <c r="AA62" s="19" t="s">
        <v>16</v>
      </c>
      <c r="AB62" s="36">
        <f t="shared" si="12"/>
        <v>0</v>
      </c>
      <c r="AC62" s="19" t="s">
        <v>17</v>
      </c>
      <c r="AD62" s="36">
        <f t="shared" si="13"/>
        <v>1</v>
      </c>
      <c r="AE62" s="19" t="s">
        <v>16</v>
      </c>
      <c r="AF62" s="36">
        <f t="shared" si="14"/>
        <v>1</v>
      </c>
      <c r="AG62" s="19" t="s">
        <v>16</v>
      </c>
      <c r="AH62" s="36">
        <f t="shared" si="15"/>
        <v>1</v>
      </c>
      <c r="AI62" s="19" t="s">
        <v>17</v>
      </c>
      <c r="AJ62" s="36">
        <f t="shared" si="16"/>
        <v>0</v>
      </c>
      <c r="AK62" s="19" t="s">
        <v>16</v>
      </c>
      <c r="AL62" s="36">
        <f t="shared" si="17"/>
        <v>0</v>
      </c>
      <c r="AM62" s="19" t="s">
        <v>16</v>
      </c>
      <c r="AN62" s="36">
        <f t="shared" si="18"/>
        <v>1</v>
      </c>
      <c r="AO62" s="19" t="s">
        <v>16</v>
      </c>
      <c r="AP62" s="36">
        <f t="shared" si="19"/>
        <v>0</v>
      </c>
      <c r="AQ62" s="19" t="s">
        <v>15</v>
      </c>
      <c r="AR62" s="36">
        <f t="shared" si="20"/>
        <v>1</v>
      </c>
      <c r="AS62" s="19" t="s">
        <v>14</v>
      </c>
      <c r="AT62" s="36">
        <f t="shared" si="21"/>
        <v>0</v>
      </c>
      <c r="AU62" s="19" t="s">
        <v>17</v>
      </c>
      <c r="AV62" s="36">
        <f t="shared" si="22"/>
        <v>1</v>
      </c>
      <c r="AW62" s="19" t="s">
        <v>13</v>
      </c>
      <c r="AX62" s="36">
        <f t="shared" si="23"/>
        <v>0</v>
      </c>
      <c r="AY62" s="19" t="s">
        <v>17</v>
      </c>
      <c r="AZ62" s="36">
        <f t="shared" si="24"/>
        <v>0</v>
      </c>
      <c r="BA62" s="19" t="s">
        <v>13</v>
      </c>
      <c r="BB62" s="36">
        <f t="shared" si="25"/>
        <v>0</v>
      </c>
      <c r="BC62" s="19" t="s">
        <v>16</v>
      </c>
      <c r="BD62" s="36">
        <f t="shared" si="26"/>
        <v>1</v>
      </c>
      <c r="BE62" s="22" t="s">
        <v>16</v>
      </c>
      <c r="BF62" s="36">
        <f t="shared" si="27"/>
        <v>0</v>
      </c>
      <c r="BG62" s="12" t="s">
        <v>14</v>
      </c>
      <c r="BH62" s="36">
        <f t="shared" si="28"/>
        <v>0</v>
      </c>
      <c r="BI62" s="19" t="s">
        <v>13</v>
      </c>
      <c r="BJ62" s="36">
        <f t="shared" si="29"/>
        <v>0</v>
      </c>
      <c r="BK62" s="19" t="s">
        <v>13</v>
      </c>
      <c r="BL62" s="36">
        <f t="shared" si="30"/>
        <v>0</v>
      </c>
      <c r="BM62" s="19" t="s">
        <v>13</v>
      </c>
      <c r="BN62" s="36">
        <f t="shared" si="31"/>
        <v>1</v>
      </c>
      <c r="BO62" s="19" t="s">
        <v>13</v>
      </c>
      <c r="BP62" s="36">
        <f t="shared" si="32"/>
        <v>1</v>
      </c>
      <c r="BQ62" s="19" t="s">
        <v>14</v>
      </c>
      <c r="BR62" s="36">
        <f t="shared" si="33"/>
        <v>1</v>
      </c>
      <c r="BS62" s="19" t="s">
        <v>13</v>
      </c>
      <c r="BT62" s="36">
        <f t="shared" si="34"/>
        <v>1</v>
      </c>
      <c r="BU62" s="19" t="s">
        <v>14</v>
      </c>
      <c r="BV62" s="36">
        <f t="shared" si="35"/>
        <v>1</v>
      </c>
      <c r="BW62" s="19" t="s">
        <v>17</v>
      </c>
      <c r="BX62" s="36">
        <f t="shared" si="36"/>
        <v>0</v>
      </c>
      <c r="BY62" s="19" t="s">
        <v>17</v>
      </c>
      <c r="BZ62" s="36">
        <f t="shared" si="37"/>
        <v>0</v>
      </c>
      <c r="CA62" s="19" t="s">
        <v>16</v>
      </c>
      <c r="CB62" s="36">
        <f t="shared" si="38"/>
        <v>1</v>
      </c>
      <c r="CC62" s="19" t="s">
        <v>16</v>
      </c>
      <c r="CD62" s="36">
        <f t="shared" si="39"/>
        <v>1</v>
      </c>
      <c r="CE62" s="19" t="s">
        <v>14</v>
      </c>
      <c r="CF62" s="36">
        <f t="shared" si="40"/>
        <v>1</v>
      </c>
      <c r="CG62" s="19" t="s">
        <v>13</v>
      </c>
      <c r="CH62" s="36">
        <f t="shared" si="41"/>
        <v>0</v>
      </c>
      <c r="CI62" s="19">
        <v>2</v>
      </c>
      <c r="CJ62" s="35">
        <v>0</v>
      </c>
      <c r="CK62" s="19">
        <v>5</v>
      </c>
      <c r="CL62" s="35">
        <v>6</v>
      </c>
      <c r="CM62" s="19">
        <v>6</v>
      </c>
      <c r="CN62" s="34">
        <f t="shared" si="45"/>
        <v>19</v>
      </c>
      <c r="CO62" s="37">
        <f t="shared" si="42"/>
        <v>21</v>
      </c>
      <c r="CP62" s="162">
        <f t="shared" si="46"/>
        <v>19</v>
      </c>
      <c r="CQ62" s="163">
        <f t="shared" si="43"/>
        <v>52.25</v>
      </c>
      <c r="CR62" s="10" t="str">
        <f t="shared" si="44"/>
        <v xml:space="preserve">BAIK </v>
      </c>
    </row>
    <row r="63" spans="1:96" thickBot="1" x14ac:dyDescent="0.3">
      <c r="A63" s="3">
        <v>48</v>
      </c>
      <c r="B63" s="48" t="s">
        <v>70</v>
      </c>
      <c r="C63" s="134" t="s">
        <v>229</v>
      </c>
      <c r="D63" s="135" t="s">
        <v>230</v>
      </c>
      <c r="E63" s="138" t="s">
        <v>278</v>
      </c>
      <c r="F63" s="139">
        <v>8</v>
      </c>
      <c r="G63" s="35" t="s">
        <v>15</v>
      </c>
      <c r="H63" s="36">
        <f t="shared" si="2"/>
        <v>1</v>
      </c>
      <c r="I63" s="35" t="s">
        <v>14</v>
      </c>
      <c r="J63" s="36">
        <f t="shared" si="3"/>
        <v>0</v>
      </c>
      <c r="K63" s="35" t="s">
        <v>13</v>
      </c>
      <c r="L63" s="36">
        <f t="shared" si="4"/>
        <v>1</v>
      </c>
      <c r="M63" s="35" t="s">
        <v>15</v>
      </c>
      <c r="N63" s="36">
        <f t="shared" si="5"/>
        <v>0</v>
      </c>
      <c r="O63" s="35" t="s">
        <v>15</v>
      </c>
      <c r="P63" s="36">
        <f t="shared" si="6"/>
        <v>0</v>
      </c>
      <c r="Q63" s="35" t="s">
        <v>17</v>
      </c>
      <c r="R63" s="36">
        <f t="shared" si="7"/>
        <v>1</v>
      </c>
      <c r="S63" s="35" t="s">
        <v>14</v>
      </c>
      <c r="T63" s="36">
        <f t="shared" si="8"/>
        <v>1</v>
      </c>
      <c r="U63" s="35" t="s">
        <v>13</v>
      </c>
      <c r="V63" s="36">
        <f t="shared" si="9"/>
        <v>0</v>
      </c>
      <c r="W63" s="35" t="s">
        <v>17</v>
      </c>
      <c r="X63" s="36">
        <f t="shared" si="10"/>
        <v>0</v>
      </c>
      <c r="Y63" s="35" t="s">
        <v>13</v>
      </c>
      <c r="Z63" s="36">
        <f t="shared" si="11"/>
        <v>0</v>
      </c>
      <c r="AA63" s="35" t="s">
        <v>13</v>
      </c>
      <c r="AB63" s="36">
        <f t="shared" si="12"/>
        <v>0</v>
      </c>
      <c r="AC63" s="35" t="s">
        <v>17</v>
      </c>
      <c r="AD63" s="36">
        <f t="shared" si="13"/>
        <v>1</v>
      </c>
      <c r="AE63" s="35" t="s">
        <v>16</v>
      </c>
      <c r="AF63" s="36">
        <f t="shared" si="14"/>
        <v>1</v>
      </c>
      <c r="AG63" s="35" t="s">
        <v>17</v>
      </c>
      <c r="AH63" s="36">
        <f t="shared" si="15"/>
        <v>0</v>
      </c>
      <c r="AI63" s="35" t="s">
        <v>17</v>
      </c>
      <c r="AJ63" s="36">
        <f t="shared" si="16"/>
        <v>0</v>
      </c>
      <c r="AK63" s="35" t="s">
        <v>15</v>
      </c>
      <c r="AL63" s="36">
        <f t="shared" si="17"/>
        <v>1</v>
      </c>
      <c r="AM63" s="35" t="s">
        <v>13</v>
      </c>
      <c r="AN63" s="36">
        <f t="shared" si="18"/>
        <v>0</v>
      </c>
      <c r="AO63" s="35" t="s">
        <v>15</v>
      </c>
      <c r="AP63" s="36">
        <f t="shared" si="19"/>
        <v>1</v>
      </c>
      <c r="AQ63" s="35" t="s">
        <v>15</v>
      </c>
      <c r="AR63" s="36">
        <f t="shared" si="20"/>
        <v>1</v>
      </c>
      <c r="AS63" s="35" t="s">
        <v>15</v>
      </c>
      <c r="AT63" s="36">
        <f t="shared" si="21"/>
        <v>0</v>
      </c>
      <c r="AU63" s="35" t="s">
        <v>17</v>
      </c>
      <c r="AV63" s="36">
        <f t="shared" si="22"/>
        <v>1</v>
      </c>
      <c r="AW63" s="35" t="s">
        <v>14</v>
      </c>
      <c r="AX63" s="36">
        <f t="shared" si="23"/>
        <v>0</v>
      </c>
      <c r="AY63" s="35" t="s">
        <v>14</v>
      </c>
      <c r="AZ63" s="36">
        <f t="shared" si="24"/>
        <v>0</v>
      </c>
      <c r="BA63" s="35" t="s">
        <v>15</v>
      </c>
      <c r="BB63" s="36">
        <f t="shared" si="25"/>
        <v>1</v>
      </c>
      <c r="BC63" s="35" t="s">
        <v>16</v>
      </c>
      <c r="BD63" s="36">
        <f t="shared" si="26"/>
        <v>1</v>
      </c>
      <c r="BE63" s="35" t="s">
        <v>16</v>
      </c>
      <c r="BF63" s="36">
        <f t="shared" si="27"/>
        <v>0</v>
      </c>
      <c r="BG63" s="35" t="s">
        <v>13</v>
      </c>
      <c r="BH63" s="36">
        <f t="shared" si="28"/>
        <v>1</v>
      </c>
      <c r="BI63" s="35" t="s">
        <v>13</v>
      </c>
      <c r="BJ63" s="36">
        <f t="shared" si="29"/>
        <v>0</v>
      </c>
      <c r="BK63" s="35" t="s">
        <v>15</v>
      </c>
      <c r="BL63" s="36">
        <f t="shared" si="30"/>
        <v>0</v>
      </c>
      <c r="BM63" s="35" t="s">
        <v>13</v>
      </c>
      <c r="BN63" s="36">
        <f t="shared" si="31"/>
        <v>1</v>
      </c>
      <c r="BO63" s="35" t="s">
        <v>16</v>
      </c>
      <c r="BP63" s="36">
        <f t="shared" si="32"/>
        <v>0</v>
      </c>
      <c r="BQ63" s="35" t="s">
        <v>14</v>
      </c>
      <c r="BR63" s="36">
        <f t="shared" si="33"/>
        <v>1</v>
      </c>
      <c r="BS63" s="35" t="s">
        <v>13</v>
      </c>
      <c r="BT63" s="36">
        <f t="shared" si="34"/>
        <v>1</v>
      </c>
      <c r="BU63" s="35" t="s">
        <v>14</v>
      </c>
      <c r="BV63" s="36">
        <f t="shared" si="35"/>
        <v>1</v>
      </c>
      <c r="BW63" s="35" t="s">
        <v>16</v>
      </c>
      <c r="BX63" s="36">
        <f t="shared" si="36"/>
        <v>1</v>
      </c>
      <c r="BY63" s="35" t="s">
        <v>17</v>
      </c>
      <c r="BZ63" s="36">
        <f t="shared" si="37"/>
        <v>0</v>
      </c>
      <c r="CA63" s="35" t="s">
        <v>16</v>
      </c>
      <c r="CB63" s="36">
        <f t="shared" si="38"/>
        <v>1</v>
      </c>
      <c r="CC63" s="35" t="s">
        <v>16</v>
      </c>
      <c r="CD63" s="36">
        <f t="shared" si="39"/>
        <v>1</v>
      </c>
      <c r="CE63" s="35" t="s">
        <v>14</v>
      </c>
      <c r="CF63" s="36">
        <f t="shared" si="40"/>
        <v>1</v>
      </c>
      <c r="CG63" s="35" t="s">
        <v>15</v>
      </c>
      <c r="CH63" s="36">
        <f t="shared" si="41"/>
        <v>1</v>
      </c>
      <c r="CI63" s="35">
        <v>2</v>
      </c>
      <c r="CJ63" s="35">
        <v>5</v>
      </c>
      <c r="CK63" s="35">
        <v>5</v>
      </c>
      <c r="CL63" s="35">
        <v>6</v>
      </c>
      <c r="CM63" s="35">
        <v>6</v>
      </c>
      <c r="CN63" s="34">
        <f t="shared" si="45"/>
        <v>22</v>
      </c>
      <c r="CO63" s="37">
        <f t="shared" si="42"/>
        <v>18</v>
      </c>
      <c r="CP63" s="162">
        <f t="shared" si="46"/>
        <v>24</v>
      </c>
      <c r="CQ63" s="163">
        <f t="shared" si="43"/>
        <v>62.5</v>
      </c>
      <c r="CR63" s="10" t="str">
        <f t="shared" si="44"/>
        <v>BAIK SEKALI</v>
      </c>
    </row>
    <row r="64" spans="1:96" thickBot="1" x14ac:dyDescent="0.3">
      <c r="A64" s="3">
        <v>49</v>
      </c>
      <c r="B64" s="48" t="s">
        <v>71</v>
      </c>
      <c r="C64" s="134" t="s">
        <v>229</v>
      </c>
      <c r="D64" s="135" t="s">
        <v>230</v>
      </c>
      <c r="E64" s="138" t="s">
        <v>279</v>
      </c>
      <c r="F64" s="139">
        <v>7</v>
      </c>
      <c r="G64" s="23" t="s">
        <v>15</v>
      </c>
      <c r="H64" s="36">
        <f t="shared" si="2"/>
        <v>1</v>
      </c>
      <c r="I64" s="25" t="s">
        <v>14</v>
      </c>
      <c r="J64" s="36">
        <f t="shared" si="3"/>
        <v>0</v>
      </c>
      <c r="K64" s="12" t="s">
        <v>15</v>
      </c>
      <c r="L64" s="36">
        <f t="shared" si="4"/>
        <v>0</v>
      </c>
      <c r="M64" s="12" t="s">
        <v>16</v>
      </c>
      <c r="N64" s="36">
        <f t="shared" si="5"/>
        <v>0</v>
      </c>
      <c r="O64" s="23" t="s">
        <v>16</v>
      </c>
      <c r="P64" s="36">
        <f t="shared" si="6"/>
        <v>0</v>
      </c>
      <c r="Q64" s="12" t="s">
        <v>14</v>
      </c>
      <c r="R64" s="36">
        <f t="shared" si="7"/>
        <v>0</v>
      </c>
      <c r="S64" s="12" t="s">
        <v>14</v>
      </c>
      <c r="T64" s="36">
        <f t="shared" si="8"/>
        <v>1</v>
      </c>
      <c r="U64" s="12" t="s">
        <v>14</v>
      </c>
      <c r="V64" s="36">
        <f t="shared" si="9"/>
        <v>0</v>
      </c>
      <c r="W64" s="12" t="s">
        <v>17</v>
      </c>
      <c r="X64" s="36">
        <f t="shared" si="10"/>
        <v>0</v>
      </c>
      <c r="Y64" s="12" t="s">
        <v>16</v>
      </c>
      <c r="Z64" s="36">
        <f t="shared" si="11"/>
        <v>0</v>
      </c>
      <c r="AA64" s="12" t="s">
        <v>16</v>
      </c>
      <c r="AB64" s="36">
        <f t="shared" si="12"/>
        <v>0</v>
      </c>
      <c r="AC64" s="12" t="s">
        <v>17</v>
      </c>
      <c r="AD64" s="36">
        <f t="shared" si="13"/>
        <v>1</v>
      </c>
      <c r="AE64" s="12" t="s">
        <v>16</v>
      </c>
      <c r="AF64" s="36">
        <f t="shared" si="14"/>
        <v>1</v>
      </c>
      <c r="AG64" s="12" t="s">
        <v>17</v>
      </c>
      <c r="AH64" s="36">
        <f t="shared" si="15"/>
        <v>0</v>
      </c>
      <c r="AI64" s="12" t="s">
        <v>16</v>
      </c>
      <c r="AJ64" s="36">
        <f t="shared" si="16"/>
        <v>0</v>
      </c>
      <c r="AK64" s="12" t="s">
        <v>13</v>
      </c>
      <c r="AL64" s="36">
        <f t="shared" si="17"/>
        <v>0</v>
      </c>
      <c r="AM64" s="12" t="s">
        <v>16</v>
      </c>
      <c r="AN64" s="36">
        <f t="shared" si="18"/>
        <v>1</v>
      </c>
      <c r="AO64" s="12" t="s">
        <v>15</v>
      </c>
      <c r="AP64" s="36">
        <f t="shared" si="19"/>
        <v>1</v>
      </c>
      <c r="AQ64" s="12" t="s">
        <v>15</v>
      </c>
      <c r="AR64" s="36">
        <f t="shared" si="20"/>
        <v>1</v>
      </c>
      <c r="AS64" s="12" t="s">
        <v>15</v>
      </c>
      <c r="AT64" s="36">
        <f t="shared" si="21"/>
        <v>0</v>
      </c>
      <c r="AU64" s="12" t="s">
        <v>17</v>
      </c>
      <c r="AV64" s="36">
        <f t="shared" si="22"/>
        <v>1</v>
      </c>
      <c r="AW64" s="12" t="s">
        <v>14</v>
      </c>
      <c r="AX64" s="36">
        <f t="shared" si="23"/>
        <v>0</v>
      </c>
      <c r="AY64" s="12" t="s">
        <v>14</v>
      </c>
      <c r="AZ64" s="36">
        <f t="shared" si="24"/>
        <v>0</v>
      </c>
      <c r="BA64" s="12" t="s">
        <v>14</v>
      </c>
      <c r="BB64" s="36">
        <f t="shared" si="25"/>
        <v>0</v>
      </c>
      <c r="BC64" s="12" t="s">
        <v>16</v>
      </c>
      <c r="BD64" s="36">
        <f t="shared" si="26"/>
        <v>1</v>
      </c>
      <c r="BE64" s="22" t="s">
        <v>14</v>
      </c>
      <c r="BF64" s="36">
        <f t="shared" si="27"/>
        <v>0</v>
      </c>
      <c r="BG64" s="12" t="s">
        <v>13</v>
      </c>
      <c r="BH64" s="36">
        <f t="shared" si="28"/>
        <v>1</v>
      </c>
      <c r="BI64" s="12" t="s">
        <v>13</v>
      </c>
      <c r="BJ64" s="36">
        <f t="shared" si="29"/>
        <v>0</v>
      </c>
      <c r="BK64" s="12" t="s">
        <v>13</v>
      </c>
      <c r="BL64" s="36">
        <f t="shared" si="30"/>
        <v>0</v>
      </c>
      <c r="BM64" s="12" t="s">
        <v>13</v>
      </c>
      <c r="BN64" s="36">
        <f t="shared" si="31"/>
        <v>1</v>
      </c>
      <c r="BO64" s="12" t="s">
        <v>13</v>
      </c>
      <c r="BP64" s="36">
        <f t="shared" si="32"/>
        <v>1</v>
      </c>
      <c r="BQ64" s="12" t="s">
        <v>14</v>
      </c>
      <c r="BR64" s="36">
        <f t="shared" si="33"/>
        <v>1</v>
      </c>
      <c r="BS64" s="12" t="s">
        <v>16</v>
      </c>
      <c r="BT64" s="36">
        <f t="shared" si="34"/>
        <v>0</v>
      </c>
      <c r="BU64" s="12" t="s">
        <v>14</v>
      </c>
      <c r="BV64" s="36">
        <f t="shared" si="35"/>
        <v>1</v>
      </c>
      <c r="BW64" s="12" t="s">
        <v>14</v>
      </c>
      <c r="BX64" s="36">
        <f t="shared" si="36"/>
        <v>0</v>
      </c>
      <c r="BY64" s="12" t="s">
        <v>16</v>
      </c>
      <c r="BZ64" s="36">
        <f t="shared" si="37"/>
        <v>0</v>
      </c>
      <c r="CA64" s="12" t="s">
        <v>16</v>
      </c>
      <c r="CB64" s="36">
        <f t="shared" si="38"/>
        <v>1</v>
      </c>
      <c r="CC64" s="12" t="s">
        <v>13</v>
      </c>
      <c r="CD64" s="36">
        <f t="shared" si="39"/>
        <v>0</v>
      </c>
      <c r="CE64" s="12" t="s">
        <v>14</v>
      </c>
      <c r="CF64" s="36">
        <f t="shared" si="40"/>
        <v>1</v>
      </c>
      <c r="CG64" s="12" t="s">
        <v>13</v>
      </c>
      <c r="CH64" s="36">
        <f t="shared" si="41"/>
        <v>0</v>
      </c>
      <c r="CI64" s="12">
        <v>2</v>
      </c>
      <c r="CJ64" s="35">
        <v>0</v>
      </c>
      <c r="CK64" s="12">
        <v>4</v>
      </c>
      <c r="CL64" s="35">
        <v>5</v>
      </c>
      <c r="CM64" s="12">
        <v>6</v>
      </c>
      <c r="CN64" s="34">
        <f t="shared" si="45"/>
        <v>16</v>
      </c>
      <c r="CO64" s="37">
        <f t="shared" si="42"/>
        <v>24</v>
      </c>
      <c r="CP64" s="162">
        <f t="shared" si="46"/>
        <v>17</v>
      </c>
      <c r="CQ64" s="163">
        <f t="shared" si="43"/>
        <v>45</v>
      </c>
      <c r="CR64" s="10" t="str">
        <f t="shared" si="44"/>
        <v>CUKUP</v>
      </c>
    </row>
    <row r="65" spans="1:96" thickBot="1" x14ac:dyDescent="0.3">
      <c r="A65" s="1">
        <v>50</v>
      </c>
      <c r="B65" s="48" t="s">
        <v>72</v>
      </c>
      <c r="C65" s="140" t="s">
        <v>229</v>
      </c>
      <c r="D65" s="141" t="s">
        <v>230</v>
      </c>
      <c r="E65" s="143" t="s">
        <v>280</v>
      </c>
      <c r="F65" s="142">
        <v>6</v>
      </c>
      <c r="G65" s="23" t="s">
        <v>15</v>
      </c>
      <c r="H65" s="36">
        <f t="shared" si="2"/>
        <v>1</v>
      </c>
      <c r="I65" s="25" t="s">
        <v>14</v>
      </c>
      <c r="J65" s="36">
        <f t="shared" si="3"/>
        <v>0</v>
      </c>
      <c r="K65" s="16" t="s">
        <v>13</v>
      </c>
      <c r="L65" s="36">
        <f t="shared" si="4"/>
        <v>1</v>
      </c>
      <c r="M65" s="16" t="s">
        <v>17</v>
      </c>
      <c r="N65" s="36">
        <f t="shared" si="5"/>
        <v>1</v>
      </c>
      <c r="O65" s="23" t="s">
        <v>13</v>
      </c>
      <c r="P65" s="36">
        <f t="shared" si="6"/>
        <v>0</v>
      </c>
      <c r="Q65" s="16" t="s">
        <v>17</v>
      </c>
      <c r="R65" s="36">
        <f t="shared" si="7"/>
        <v>1</v>
      </c>
      <c r="S65" s="16" t="s">
        <v>16</v>
      </c>
      <c r="T65" s="36">
        <f t="shared" si="8"/>
        <v>0</v>
      </c>
      <c r="U65" s="16" t="s">
        <v>17</v>
      </c>
      <c r="V65" s="36">
        <f t="shared" si="9"/>
        <v>0</v>
      </c>
      <c r="W65" s="16" t="s">
        <v>17</v>
      </c>
      <c r="X65" s="36">
        <f t="shared" si="10"/>
        <v>0</v>
      </c>
      <c r="Y65" s="16" t="s">
        <v>14</v>
      </c>
      <c r="Z65" s="36">
        <f t="shared" si="11"/>
        <v>0</v>
      </c>
      <c r="AA65" s="16" t="s">
        <v>16</v>
      </c>
      <c r="AB65" s="36">
        <f t="shared" si="12"/>
        <v>0</v>
      </c>
      <c r="AC65" s="16" t="s">
        <v>17</v>
      </c>
      <c r="AD65" s="36">
        <f t="shared" si="13"/>
        <v>1</v>
      </c>
      <c r="AE65" s="16" t="s">
        <v>16</v>
      </c>
      <c r="AF65" s="36">
        <f t="shared" si="14"/>
        <v>1</v>
      </c>
      <c r="AG65" s="16" t="s">
        <v>17</v>
      </c>
      <c r="AH65" s="36">
        <f t="shared" si="15"/>
        <v>0</v>
      </c>
      <c r="AI65" s="16" t="s">
        <v>15</v>
      </c>
      <c r="AJ65" s="36">
        <f t="shared" si="16"/>
        <v>0</v>
      </c>
      <c r="AK65" s="16" t="s">
        <v>14</v>
      </c>
      <c r="AL65" s="36">
        <f t="shared" si="17"/>
        <v>0</v>
      </c>
      <c r="AM65" s="16" t="s">
        <v>16</v>
      </c>
      <c r="AN65" s="36">
        <f t="shared" si="18"/>
        <v>1</v>
      </c>
      <c r="AO65" s="16" t="s">
        <v>13</v>
      </c>
      <c r="AP65" s="36">
        <f t="shared" si="19"/>
        <v>0</v>
      </c>
      <c r="AQ65" s="16" t="s">
        <v>15</v>
      </c>
      <c r="AR65" s="36">
        <f t="shared" si="20"/>
        <v>1</v>
      </c>
      <c r="AS65" s="16" t="s">
        <v>16</v>
      </c>
      <c r="AT65" s="36">
        <f t="shared" si="21"/>
        <v>1</v>
      </c>
      <c r="AU65" s="16" t="s">
        <v>17</v>
      </c>
      <c r="AV65" s="36">
        <f t="shared" si="22"/>
        <v>1</v>
      </c>
      <c r="AW65" s="16" t="s">
        <v>13</v>
      </c>
      <c r="AX65" s="36">
        <f t="shared" si="23"/>
        <v>0</v>
      </c>
      <c r="AY65" s="16" t="s">
        <v>14</v>
      </c>
      <c r="AZ65" s="36">
        <f t="shared" si="24"/>
        <v>0</v>
      </c>
      <c r="BA65" s="16" t="s">
        <v>14</v>
      </c>
      <c r="BB65" s="36">
        <f t="shared" si="25"/>
        <v>0</v>
      </c>
      <c r="BC65" s="16" t="s">
        <v>17</v>
      </c>
      <c r="BD65" s="36">
        <f t="shared" si="26"/>
        <v>0</v>
      </c>
      <c r="BE65" s="22" t="s">
        <v>16</v>
      </c>
      <c r="BF65" s="36">
        <f t="shared" si="27"/>
        <v>0</v>
      </c>
      <c r="BG65" s="16" t="s">
        <v>14</v>
      </c>
      <c r="BH65" s="36">
        <f t="shared" si="28"/>
        <v>0</v>
      </c>
      <c r="BI65" s="16" t="s">
        <v>17</v>
      </c>
      <c r="BJ65" s="36">
        <f t="shared" si="29"/>
        <v>1</v>
      </c>
      <c r="BK65" s="16" t="s">
        <v>13</v>
      </c>
      <c r="BL65" s="36">
        <f t="shared" si="30"/>
        <v>0</v>
      </c>
      <c r="BM65" s="16" t="s">
        <v>13</v>
      </c>
      <c r="BN65" s="36">
        <f t="shared" si="31"/>
        <v>1</v>
      </c>
      <c r="BO65" s="16" t="s">
        <v>16</v>
      </c>
      <c r="BP65" s="36">
        <f t="shared" si="32"/>
        <v>0</v>
      </c>
      <c r="BQ65" s="16" t="s">
        <v>14</v>
      </c>
      <c r="BR65" s="36">
        <f t="shared" si="33"/>
        <v>1</v>
      </c>
      <c r="BS65" s="16" t="s">
        <v>16</v>
      </c>
      <c r="BT65" s="36">
        <f t="shared" si="34"/>
        <v>0</v>
      </c>
      <c r="BU65" s="16" t="s">
        <v>13</v>
      </c>
      <c r="BV65" s="36">
        <f t="shared" si="35"/>
        <v>0</v>
      </c>
      <c r="BW65" s="16" t="s">
        <v>15</v>
      </c>
      <c r="BX65" s="36">
        <f t="shared" si="36"/>
        <v>0</v>
      </c>
      <c r="BY65" s="16" t="s">
        <v>14</v>
      </c>
      <c r="BZ65" s="36">
        <f t="shared" si="37"/>
        <v>1</v>
      </c>
      <c r="CA65" s="16" t="s">
        <v>16</v>
      </c>
      <c r="CB65" s="36">
        <f t="shared" si="38"/>
        <v>1</v>
      </c>
      <c r="CC65" s="16" t="s">
        <v>14</v>
      </c>
      <c r="CD65" s="36">
        <f t="shared" si="39"/>
        <v>0</v>
      </c>
      <c r="CE65" s="16" t="s">
        <v>14</v>
      </c>
      <c r="CF65" s="36">
        <f t="shared" si="40"/>
        <v>1</v>
      </c>
      <c r="CG65" s="16" t="s">
        <v>13</v>
      </c>
      <c r="CH65" s="36">
        <f t="shared" si="41"/>
        <v>0</v>
      </c>
      <c r="CI65" s="16">
        <v>2</v>
      </c>
      <c r="CJ65" s="35">
        <v>3</v>
      </c>
      <c r="CK65" s="16">
        <v>5</v>
      </c>
      <c r="CL65" s="35">
        <v>1</v>
      </c>
      <c r="CM65" s="16">
        <v>1</v>
      </c>
      <c r="CN65" s="34">
        <f t="shared" si="45"/>
        <v>16</v>
      </c>
      <c r="CO65" s="37">
        <f t="shared" si="42"/>
        <v>24</v>
      </c>
      <c r="CP65" s="162">
        <f t="shared" si="46"/>
        <v>12</v>
      </c>
      <c r="CQ65" s="163">
        <f t="shared" si="43"/>
        <v>40</v>
      </c>
      <c r="CR65" s="10" t="str">
        <f t="shared" si="44"/>
        <v>CUKUP</v>
      </c>
    </row>
    <row r="66" spans="1:96" thickBot="1" x14ac:dyDescent="0.3">
      <c r="A66" s="1">
        <v>51</v>
      </c>
      <c r="B66" s="48" t="s">
        <v>73</v>
      </c>
      <c r="C66" s="140" t="s">
        <v>229</v>
      </c>
      <c r="D66" s="141" t="s">
        <v>230</v>
      </c>
      <c r="E66" s="141" t="s">
        <v>281</v>
      </c>
      <c r="F66" s="142">
        <v>4</v>
      </c>
      <c r="G66" s="23" t="s">
        <v>15</v>
      </c>
      <c r="H66" s="36">
        <f t="shared" si="2"/>
        <v>1</v>
      </c>
      <c r="I66" s="25" t="s">
        <v>15</v>
      </c>
      <c r="J66" s="36">
        <f t="shared" si="3"/>
        <v>0</v>
      </c>
      <c r="K66" s="16" t="s">
        <v>13</v>
      </c>
      <c r="L66" s="36">
        <f t="shared" si="4"/>
        <v>1</v>
      </c>
      <c r="M66" s="16" t="s">
        <v>17</v>
      </c>
      <c r="N66" s="36">
        <f t="shared" si="5"/>
        <v>1</v>
      </c>
      <c r="O66" s="23" t="s">
        <v>13</v>
      </c>
      <c r="P66" s="36">
        <f t="shared" si="6"/>
        <v>0</v>
      </c>
      <c r="Q66" s="16" t="s">
        <v>17</v>
      </c>
      <c r="R66" s="36">
        <f t="shared" si="7"/>
        <v>1</v>
      </c>
      <c r="S66" s="16" t="s">
        <v>14</v>
      </c>
      <c r="T66" s="36">
        <f t="shared" si="8"/>
        <v>1</v>
      </c>
      <c r="U66" s="16" t="s">
        <v>15</v>
      </c>
      <c r="V66" s="36">
        <f t="shared" si="9"/>
        <v>0</v>
      </c>
      <c r="W66" s="16" t="s">
        <v>15</v>
      </c>
      <c r="X66" s="36">
        <f t="shared" si="10"/>
        <v>0</v>
      </c>
      <c r="Y66" s="16" t="s">
        <v>16</v>
      </c>
      <c r="Z66" s="36">
        <f t="shared" si="11"/>
        <v>0</v>
      </c>
      <c r="AA66" s="16" t="s">
        <v>16</v>
      </c>
      <c r="AB66" s="36">
        <f t="shared" si="12"/>
        <v>0</v>
      </c>
      <c r="AC66" s="16" t="s">
        <v>17</v>
      </c>
      <c r="AD66" s="36">
        <f t="shared" si="13"/>
        <v>1</v>
      </c>
      <c r="AE66" s="16" t="s">
        <v>16</v>
      </c>
      <c r="AF66" s="36">
        <f t="shared" si="14"/>
        <v>1</v>
      </c>
      <c r="AG66" s="16" t="s">
        <v>16</v>
      </c>
      <c r="AH66" s="36">
        <f t="shared" si="15"/>
        <v>1</v>
      </c>
      <c r="AI66" s="16" t="s">
        <v>16</v>
      </c>
      <c r="AJ66" s="36">
        <f t="shared" si="16"/>
        <v>0</v>
      </c>
      <c r="AK66" s="16" t="s">
        <v>14</v>
      </c>
      <c r="AL66" s="36">
        <f t="shared" si="17"/>
        <v>0</v>
      </c>
      <c r="AM66" s="16" t="s">
        <v>16</v>
      </c>
      <c r="AN66" s="36">
        <f t="shared" si="18"/>
        <v>1</v>
      </c>
      <c r="AO66" s="16" t="s">
        <v>15</v>
      </c>
      <c r="AP66" s="36">
        <f t="shared" si="19"/>
        <v>1</v>
      </c>
      <c r="AQ66" s="16" t="s">
        <v>15</v>
      </c>
      <c r="AR66" s="36">
        <f t="shared" si="20"/>
        <v>1</v>
      </c>
      <c r="AS66" s="16" t="s">
        <v>15</v>
      </c>
      <c r="AT66" s="36">
        <f t="shared" si="21"/>
        <v>0</v>
      </c>
      <c r="AU66" s="16" t="s">
        <v>17</v>
      </c>
      <c r="AV66" s="36">
        <f t="shared" si="22"/>
        <v>1</v>
      </c>
      <c r="AW66" s="16" t="s">
        <v>14</v>
      </c>
      <c r="AX66" s="36">
        <f t="shared" si="23"/>
        <v>0</v>
      </c>
      <c r="AY66" s="35" t="s">
        <v>14</v>
      </c>
      <c r="AZ66" s="36">
        <f t="shared" si="24"/>
        <v>0</v>
      </c>
      <c r="BA66" s="16" t="s">
        <v>14</v>
      </c>
      <c r="BB66" s="36">
        <f t="shared" si="25"/>
        <v>0</v>
      </c>
      <c r="BC66" s="16" t="s">
        <v>16</v>
      </c>
      <c r="BD66" s="36">
        <f t="shared" si="26"/>
        <v>1</v>
      </c>
      <c r="BE66" s="22" t="s">
        <v>15</v>
      </c>
      <c r="BF66" s="36">
        <f t="shared" si="27"/>
        <v>0</v>
      </c>
      <c r="BG66" s="16" t="s">
        <v>17</v>
      </c>
      <c r="BH66" s="36">
        <f t="shared" si="28"/>
        <v>0</v>
      </c>
      <c r="BI66" s="16" t="s">
        <v>17</v>
      </c>
      <c r="BJ66" s="36">
        <f t="shared" si="29"/>
        <v>1</v>
      </c>
      <c r="BK66" s="16" t="s">
        <v>16</v>
      </c>
      <c r="BL66" s="36">
        <f t="shared" si="30"/>
        <v>0</v>
      </c>
      <c r="BM66" s="16" t="s">
        <v>13</v>
      </c>
      <c r="BN66" s="36">
        <f t="shared" si="31"/>
        <v>1</v>
      </c>
      <c r="BO66" s="16" t="s">
        <v>17</v>
      </c>
      <c r="BP66" s="36">
        <f t="shared" si="32"/>
        <v>0</v>
      </c>
      <c r="BQ66" s="16" t="s">
        <v>14</v>
      </c>
      <c r="BR66" s="36">
        <f t="shared" si="33"/>
        <v>1</v>
      </c>
      <c r="BS66" s="16" t="s">
        <v>13</v>
      </c>
      <c r="BT66" s="36">
        <f t="shared" si="34"/>
        <v>1</v>
      </c>
      <c r="BU66" s="16" t="s">
        <v>14</v>
      </c>
      <c r="BV66" s="36">
        <f t="shared" si="35"/>
        <v>1</v>
      </c>
      <c r="BW66" s="16" t="s">
        <v>14</v>
      </c>
      <c r="BX66" s="36">
        <f t="shared" si="36"/>
        <v>0</v>
      </c>
      <c r="BY66" s="16" t="s">
        <v>13</v>
      </c>
      <c r="BZ66" s="36">
        <f t="shared" si="37"/>
        <v>0</v>
      </c>
      <c r="CA66" s="16" t="s">
        <v>16</v>
      </c>
      <c r="CB66" s="36">
        <f t="shared" si="38"/>
        <v>1</v>
      </c>
      <c r="CC66" s="16" t="s">
        <v>16</v>
      </c>
      <c r="CD66" s="36">
        <f t="shared" si="39"/>
        <v>1</v>
      </c>
      <c r="CE66" s="16" t="s">
        <v>14</v>
      </c>
      <c r="CF66" s="36">
        <f t="shared" si="40"/>
        <v>1</v>
      </c>
      <c r="CG66" s="16" t="s">
        <v>15</v>
      </c>
      <c r="CH66" s="36">
        <f t="shared" si="41"/>
        <v>1</v>
      </c>
      <c r="CI66" s="16">
        <v>4</v>
      </c>
      <c r="CJ66" s="35">
        <v>2</v>
      </c>
      <c r="CK66" s="16">
        <v>6</v>
      </c>
      <c r="CL66" s="35">
        <v>6</v>
      </c>
      <c r="CM66" s="16">
        <v>5</v>
      </c>
      <c r="CN66" s="34">
        <f t="shared" si="45"/>
        <v>22</v>
      </c>
      <c r="CO66" s="37">
        <f t="shared" si="42"/>
        <v>18</v>
      </c>
      <c r="CP66" s="162">
        <f t="shared" si="46"/>
        <v>23</v>
      </c>
      <c r="CQ66" s="163">
        <f t="shared" si="43"/>
        <v>61.5</v>
      </c>
      <c r="CR66" s="10" t="str">
        <f t="shared" si="44"/>
        <v>BAIK SEKALI</v>
      </c>
    </row>
    <row r="67" spans="1:96" thickBot="1" x14ac:dyDescent="0.3">
      <c r="A67" s="3">
        <v>52</v>
      </c>
      <c r="B67" s="48" t="s">
        <v>126</v>
      </c>
      <c r="C67" s="140" t="s">
        <v>229</v>
      </c>
      <c r="D67" s="141" t="s">
        <v>230</v>
      </c>
      <c r="E67" s="144" t="s">
        <v>282</v>
      </c>
      <c r="F67" s="142">
        <v>5</v>
      </c>
      <c r="G67" s="35" t="s">
        <v>15</v>
      </c>
      <c r="H67" s="36">
        <f t="shared" si="2"/>
        <v>1</v>
      </c>
      <c r="I67" s="35" t="s">
        <v>14</v>
      </c>
      <c r="J67" s="36">
        <f t="shared" si="3"/>
        <v>0</v>
      </c>
      <c r="K67" s="16" t="s">
        <v>13</v>
      </c>
      <c r="L67" s="36">
        <f t="shared" si="4"/>
        <v>1</v>
      </c>
      <c r="M67" s="16" t="s">
        <v>17</v>
      </c>
      <c r="N67" s="36">
        <f t="shared" si="5"/>
        <v>1</v>
      </c>
      <c r="O67" s="35" t="s">
        <v>13</v>
      </c>
      <c r="P67" s="36">
        <f t="shared" si="6"/>
        <v>0</v>
      </c>
      <c r="Q67" s="16" t="s">
        <v>17</v>
      </c>
      <c r="R67" s="36">
        <f t="shared" si="7"/>
        <v>1</v>
      </c>
      <c r="S67" s="16" t="s">
        <v>14</v>
      </c>
      <c r="T67" s="36">
        <f t="shared" si="8"/>
        <v>1</v>
      </c>
      <c r="U67" s="16" t="s">
        <v>15</v>
      </c>
      <c r="V67" s="36">
        <f t="shared" si="9"/>
        <v>0</v>
      </c>
      <c r="W67" s="16" t="s">
        <v>17</v>
      </c>
      <c r="X67" s="36">
        <f t="shared" si="10"/>
        <v>0</v>
      </c>
      <c r="Y67" s="16" t="s">
        <v>15</v>
      </c>
      <c r="Z67" s="36">
        <f t="shared" si="11"/>
        <v>1</v>
      </c>
      <c r="AA67" s="16" t="s">
        <v>15</v>
      </c>
      <c r="AB67" s="36">
        <f t="shared" si="12"/>
        <v>1</v>
      </c>
      <c r="AC67" s="16" t="s">
        <v>17</v>
      </c>
      <c r="AD67" s="36">
        <f t="shared" si="13"/>
        <v>1</v>
      </c>
      <c r="AE67" s="16" t="s">
        <v>16</v>
      </c>
      <c r="AF67" s="36">
        <f t="shared" si="14"/>
        <v>1</v>
      </c>
      <c r="AG67" s="16" t="s">
        <v>17</v>
      </c>
      <c r="AH67" s="36">
        <f t="shared" si="15"/>
        <v>0</v>
      </c>
      <c r="AI67" s="16" t="s">
        <v>17</v>
      </c>
      <c r="AJ67" s="36">
        <f t="shared" si="16"/>
        <v>0</v>
      </c>
      <c r="AK67" s="16" t="s">
        <v>15</v>
      </c>
      <c r="AL67" s="36">
        <f t="shared" si="17"/>
        <v>1</v>
      </c>
      <c r="AM67" s="16" t="s">
        <v>13</v>
      </c>
      <c r="AN67" s="36">
        <f t="shared" si="18"/>
        <v>0</v>
      </c>
      <c r="AO67" s="16" t="s">
        <v>15</v>
      </c>
      <c r="AP67" s="36">
        <f t="shared" si="19"/>
        <v>1</v>
      </c>
      <c r="AQ67" s="16" t="s">
        <v>15</v>
      </c>
      <c r="AR67" s="36">
        <f t="shared" si="20"/>
        <v>1</v>
      </c>
      <c r="AS67" s="16" t="s">
        <v>15</v>
      </c>
      <c r="AT67" s="36">
        <f t="shared" si="21"/>
        <v>0</v>
      </c>
      <c r="AU67" s="16" t="s">
        <v>17</v>
      </c>
      <c r="AV67" s="36">
        <f t="shared" si="22"/>
        <v>1</v>
      </c>
      <c r="AW67" s="16" t="s">
        <v>16</v>
      </c>
      <c r="AX67" s="36">
        <f t="shared" si="23"/>
        <v>1</v>
      </c>
      <c r="AY67" s="35" t="s">
        <v>14</v>
      </c>
      <c r="AZ67" s="36">
        <f t="shared" si="24"/>
        <v>0</v>
      </c>
      <c r="BA67" s="16" t="s">
        <v>13</v>
      </c>
      <c r="BB67" s="36">
        <f t="shared" si="25"/>
        <v>0</v>
      </c>
      <c r="BC67" s="16" t="s">
        <v>16</v>
      </c>
      <c r="BD67" s="36">
        <f t="shared" si="26"/>
        <v>1</v>
      </c>
      <c r="BE67" s="35" t="s">
        <v>17</v>
      </c>
      <c r="BF67" s="36">
        <f t="shared" si="27"/>
        <v>0</v>
      </c>
      <c r="BG67" s="16" t="s">
        <v>13</v>
      </c>
      <c r="BH67" s="36">
        <f t="shared" si="28"/>
        <v>1</v>
      </c>
      <c r="BI67" s="16" t="s">
        <v>17</v>
      </c>
      <c r="BJ67" s="36">
        <f t="shared" si="29"/>
        <v>1</v>
      </c>
      <c r="BK67" s="16" t="s">
        <v>15</v>
      </c>
      <c r="BL67" s="36">
        <f t="shared" si="30"/>
        <v>0</v>
      </c>
      <c r="BM67" s="16" t="s">
        <v>13</v>
      </c>
      <c r="BN67" s="36">
        <f t="shared" si="31"/>
        <v>1</v>
      </c>
      <c r="BO67" s="16" t="s">
        <v>15</v>
      </c>
      <c r="BP67" s="36">
        <f t="shared" si="32"/>
        <v>0</v>
      </c>
      <c r="BQ67" s="16" t="s">
        <v>14</v>
      </c>
      <c r="BR67" s="36">
        <f t="shared" si="33"/>
        <v>1</v>
      </c>
      <c r="BS67" s="16" t="s">
        <v>13</v>
      </c>
      <c r="BT67" s="36">
        <f t="shared" si="34"/>
        <v>1</v>
      </c>
      <c r="BU67" s="16" t="s">
        <v>14</v>
      </c>
      <c r="BV67" s="36">
        <f t="shared" si="35"/>
        <v>1</v>
      </c>
      <c r="BW67" s="16" t="s">
        <v>14</v>
      </c>
      <c r="BX67" s="36">
        <f t="shared" si="36"/>
        <v>0</v>
      </c>
      <c r="BY67" s="16" t="s">
        <v>13</v>
      </c>
      <c r="BZ67" s="36">
        <f t="shared" si="37"/>
        <v>0</v>
      </c>
      <c r="CA67" s="16" t="s">
        <v>16</v>
      </c>
      <c r="CB67" s="36">
        <f t="shared" si="38"/>
        <v>1</v>
      </c>
      <c r="CC67" s="16" t="s">
        <v>14</v>
      </c>
      <c r="CD67" s="36">
        <f t="shared" si="39"/>
        <v>0</v>
      </c>
      <c r="CE67" s="16" t="s">
        <v>14</v>
      </c>
      <c r="CF67" s="36">
        <f t="shared" si="40"/>
        <v>1</v>
      </c>
      <c r="CG67" s="16" t="s">
        <v>15</v>
      </c>
      <c r="CH67" s="36">
        <f t="shared" si="41"/>
        <v>1</v>
      </c>
      <c r="CI67" s="16">
        <v>4</v>
      </c>
      <c r="CJ67" s="35">
        <v>5</v>
      </c>
      <c r="CK67" s="16">
        <v>6</v>
      </c>
      <c r="CL67" s="35">
        <v>6</v>
      </c>
      <c r="CM67" s="16">
        <v>6</v>
      </c>
      <c r="CN67" s="34">
        <f t="shared" si="45"/>
        <v>24</v>
      </c>
      <c r="CO67" s="37">
        <f t="shared" si="42"/>
        <v>16</v>
      </c>
      <c r="CP67" s="162">
        <f t="shared" si="46"/>
        <v>27</v>
      </c>
      <c r="CQ67" s="163">
        <f t="shared" si="43"/>
        <v>69</v>
      </c>
      <c r="CR67" s="10" t="str">
        <f t="shared" si="44"/>
        <v>BAIK SEKALI</v>
      </c>
    </row>
    <row r="68" spans="1:96" thickBot="1" x14ac:dyDescent="0.3">
      <c r="A68" s="3">
        <v>53</v>
      </c>
      <c r="B68" s="48" t="s">
        <v>74</v>
      </c>
      <c r="C68" s="140" t="s">
        <v>229</v>
      </c>
      <c r="D68" s="141" t="s">
        <v>230</v>
      </c>
      <c r="E68" s="144" t="s">
        <v>230</v>
      </c>
      <c r="F68" s="142">
        <v>4</v>
      </c>
      <c r="G68" s="23" t="s">
        <v>15</v>
      </c>
      <c r="H68" s="36">
        <f t="shared" si="2"/>
        <v>1</v>
      </c>
      <c r="I68" s="25" t="s">
        <v>14</v>
      </c>
      <c r="J68" s="36">
        <f t="shared" si="3"/>
        <v>0</v>
      </c>
      <c r="K68" s="16" t="s">
        <v>13</v>
      </c>
      <c r="L68" s="36">
        <f t="shared" si="4"/>
        <v>1</v>
      </c>
      <c r="M68" s="16" t="s">
        <v>17</v>
      </c>
      <c r="N68" s="36">
        <f t="shared" si="5"/>
        <v>1</v>
      </c>
      <c r="O68" s="23" t="s">
        <v>16</v>
      </c>
      <c r="P68" s="36">
        <f t="shared" si="6"/>
        <v>0</v>
      </c>
      <c r="Q68" s="16" t="s">
        <v>17</v>
      </c>
      <c r="R68" s="36">
        <f t="shared" si="7"/>
        <v>1</v>
      </c>
      <c r="S68" s="16" t="s">
        <v>14</v>
      </c>
      <c r="T68" s="36">
        <f t="shared" si="8"/>
        <v>1</v>
      </c>
      <c r="U68" s="16" t="s">
        <v>15</v>
      </c>
      <c r="V68" s="36">
        <f t="shared" si="9"/>
        <v>0</v>
      </c>
      <c r="W68" s="16" t="s">
        <v>17</v>
      </c>
      <c r="X68" s="36">
        <f t="shared" si="10"/>
        <v>0</v>
      </c>
      <c r="Y68" s="16" t="s">
        <v>15</v>
      </c>
      <c r="Z68" s="36">
        <f t="shared" si="11"/>
        <v>1</v>
      </c>
      <c r="AA68" s="16" t="s">
        <v>15</v>
      </c>
      <c r="AB68" s="36">
        <f t="shared" si="12"/>
        <v>1</v>
      </c>
      <c r="AC68" s="16" t="s">
        <v>17</v>
      </c>
      <c r="AD68" s="36">
        <f t="shared" si="13"/>
        <v>1</v>
      </c>
      <c r="AE68" s="16" t="s">
        <v>16</v>
      </c>
      <c r="AF68" s="36">
        <f t="shared" si="14"/>
        <v>1</v>
      </c>
      <c r="AG68" s="16" t="s">
        <v>17</v>
      </c>
      <c r="AH68" s="36">
        <f t="shared" si="15"/>
        <v>0</v>
      </c>
      <c r="AI68" s="16" t="s">
        <v>16</v>
      </c>
      <c r="AJ68" s="36">
        <f t="shared" si="16"/>
        <v>0</v>
      </c>
      <c r="AK68" s="16" t="s">
        <v>15</v>
      </c>
      <c r="AL68" s="36">
        <f t="shared" si="17"/>
        <v>1</v>
      </c>
      <c r="AM68" s="16" t="s">
        <v>13</v>
      </c>
      <c r="AN68" s="36">
        <f t="shared" si="18"/>
        <v>0</v>
      </c>
      <c r="AO68" s="16" t="s">
        <v>14</v>
      </c>
      <c r="AP68" s="36">
        <f t="shared" si="19"/>
        <v>0</v>
      </c>
      <c r="AQ68" s="16" t="s">
        <v>15</v>
      </c>
      <c r="AR68" s="36">
        <f t="shared" si="20"/>
        <v>1</v>
      </c>
      <c r="AS68" s="16" t="s">
        <v>15</v>
      </c>
      <c r="AT68" s="36">
        <f t="shared" si="21"/>
        <v>0</v>
      </c>
      <c r="AU68" s="16" t="s">
        <v>17</v>
      </c>
      <c r="AV68" s="36">
        <f t="shared" si="22"/>
        <v>1</v>
      </c>
      <c r="AW68" s="16" t="s">
        <v>13</v>
      </c>
      <c r="AX68" s="36">
        <f t="shared" si="23"/>
        <v>0</v>
      </c>
      <c r="AY68" s="21" t="s">
        <v>14</v>
      </c>
      <c r="AZ68" s="36">
        <f t="shared" si="24"/>
        <v>0</v>
      </c>
      <c r="BA68" s="16" t="s">
        <v>13</v>
      </c>
      <c r="BB68" s="36">
        <f t="shared" si="25"/>
        <v>0</v>
      </c>
      <c r="BC68" s="16" t="s">
        <v>14</v>
      </c>
      <c r="BD68" s="36">
        <f t="shared" si="26"/>
        <v>0</v>
      </c>
      <c r="BE68" s="22" t="s">
        <v>15</v>
      </c>
      <c r="BF68" s="36">
        <f t="shared" si="27"/>
        <v>0</v>
      </c>
      <c r="BG68" s="16" t="s">
        <v>17</v>
      </c>
      <c r="BH68" s="36">
        <f t="shared" si="28"/>
        <v>0</v>
      </c>
      <c r="BI68" s="16" t="s">
        <v>13</v>
      </c>
      <c r="BJ68" s="36">
        <f t="shared" si="29"/>
        <v>0</v>
      </c>
      <c r="BK68" s="16" t="s">
        <v>17</v>
      </c>
      <c r="BL68" s="36">
        <f t="shared" si="30"/>
        <v>1</v>
      </c>
      <c r="BM68" s="16" t="s">
        <v>13</v>
      </c>
      <c r="BN68" s="36">
        <f t="shared" si="31"/>
        <v>1</v>
      </c>
      <c r="BO68" s="16" t="s">
        <v>16</v>
      </c>
      <c r="BP68" s="36">
        <f t="shared" si="32"/>
        <v>0</v>
      </c>
      <c r="BQ68" s="16" t="s">
        <v>14</v>
      </c>
      <c r="BR68" s="36">
        <f t="shared" si="33"/>
        <v>1</v>
      </c>
      <c r="BS68" s="16" t="s">
        <v>13</v>
      </c>
      <c r="BT68" s="36">
        <f t="shared" si="34"/>
        <v>1</v>
      </c>
      <c r="BU68" s="16" t="s">
        <v>14</v>
      </c>
      <c r="BV68" s="36">
        <f t="shared" si="35"/>
        <v>1</v>
      </c>
      <c r="BW68" s="16" t="s">
        <v>17</v>
      </c>
      <c r="BX68" s="36">
        <f t="shared" si="36"/>
        <v>0</v>
      </c>
      <c r="BY68" s="16" t="s">
        <v>15</v>
      </c>
      <c r="BZ68" s="36">
        <f t="shared" si="37"/>
        <v>0</v>
      </c>
      <c r="CA68" s="16" t="s">
        <v>16</v>
      </c>
      <c r="CB68" s="36">
        <f t="shared" si="38"/>
        <v>1</v>
      </c>
      <c r="CC68" s="16" t="s">
        <v>14</v>
      </c>
      <c r="CD68" s="36">
        <f t="shared" si="39"/>
        <v>0</v>
      </c>
      <c r="CE68" s="16" t="s">
        <v>14</v>
      </c>
      <c r="CF68" s="36">
        <f t="shared" si="40"/>
        <v>1</v>
      </c>
      <c r="CG68" s="16" t="s">
        <v>13</v>
      </c>
      <c r="CH68" s="36">
        <f t="shared" si="41"/>
        <v>0</v>
      </c>
      <c r="CI68" s="16">
        <v>2</v>
      </c>
      <c r="CJ68" s="35">
        <v>2</v>
      </c>
      <c r="CK68" s="16">
        <v>7</v>
      </c>
      <c r="CL68" s="35">
        <v>5</v>
      </c>
      <c r="CM68" s="16">
        <v>7</v>
      </c>
      <c r="CN68" s="34">
        <f t="shared" si="45"/>
        <v>19</v>
      </c>
      <c r="CO68" s="37">
        <f t="shared" si="42"/>
        <v>21</v>
      </c>
      <c r="CP68" s="162">
        <f t="shared" si="46"/>
        <v>23</v>
      </c>
      <c r="CQ68" s="163">
        <f t="shared" si="43"/>
        <v>56.25</v>
      </c>
      <c r="CR68" s="10" t="str">
        <f t="shared" si="44"/>
        <v xml:space="preserve">BAIK </v>
      </c>
    </row>
    <row r="69" spans="1:96" thickBot="1" x14ac:dyDescent="0.3">
      <c r="A69" s="1">
        <v>54</v>
      </c>
      <c r="B69" s="48" t="s">
        <v>75</v>
      </c>
      <c r="C69" s="140" t="s">
        <v>229</v>
      </c>
      <c r="D69" s="141" t="s">
        <v>230</v>
      </c>
      <c r="E69" s="144" t="s">
        <v>283</v>
      </c>
      <c r="F69" s="142">
        <v>6</v>
      </c>
      <c r="G69" s="23" t="s">
        <v>15</v>
      </c>
      <c r="H69" s="36">
        <f t="shared" si="2"/>
        <v>1</v>
      </c>
      <c r="I69" s="25" t="s">
        <v>13</v>
      </c>
      <c r="J69" s="36">
        <f t="shared" si="3"/>
        <v>1</v>
      </c>
      <c r="K69" s="16" t="s">
        <v>13</v>
      </c>
      <c r="L69" s="36">
        <f t="shared" si="4"/>
        <v>1</v>
      </c>
      <c r="M69" s="16" t="s">
        <v>16</v>
      </c>
      <c r="N69" s="36">
        <f t="shared" si="5"/>
        <v>0</v>
      </c>
      <c r="O69" s="23" t="s">
        <v>13</v>
      </c>
      <c r="P69" s="36">
        <f t="shared" si="6"/>
        <v>0</v>
      </c>
      <c r="Q69" s="16" t="s">
        <v>14</v>
      </c>
      <c r="R69" s="36">
        <f t="shared" si="7"/>
        <v>0</v>
      </c>
      <c r="S69" s="16" t="s">
        <v>14</v>
      </c>
      <c r="T69" s="36">
        <f t="shared" si="8"/>
        <v>1</v>
      </c>
      <c r="U69" s="16" t="s">
        <v>15</v>
      </c>
      <c r="V69" s="36">
        <f t="shared" si="9"/>
        <v>0</v>
      </c>
      <c r="W69" s="16" t="s">
        <v>16</v>
      </c>
      <c r="X69" s="36">
        <f t="shared" si="10"/>
        <v>1</v>
      </c>
      <c r="Y69" s="16" t="s">
        <v>15</v>
      </c>
      <c r="Z69" s="36">
        <f t="shared" si="11"/>
        <v>1</v>
      </c>
      <c r="AA69" s="16" t="s">
        <v>15</v>
      </c>
      <c r="AB69" s="36">
        <f t="shared" si="12"/>
        <v>1</v>
      </c>
      <c r="AC69" s="16" t="s">
        <v>13</v>
      </c>
      <c r="AD69" s="36">
        <f t="shared" si="13"/>
        <v>0</v>
      </c>
      <c r="AE69" s="16" t="s">
        <v>17</v>
      </c>
      <c r="AF69" s="36">
        <f t="shared" si="14"/>
        <v>0</v>
      </c>
      <c r="AG69" s="16" t="s">
        <v>17</v>
      </c>
      <c r="AH69" s="36">
        <f t="shared" si="15"/>
        <v>0</v>
      </c>
      <c r="AI69" s="16" t="s">
        <v>17</v>
      </c>
      <c r="AJ69" s="36">
        <f t="shared" si="16"/>
        <v>0</v>
      </c>
      <c r="AK69" s="16" t="s">
        <v>15</v>
      </c>
      <c r="AL69" s="36">
        <f t="shared" si="17"/>
        <v>1</v>
      </c>
      <c r="AM69" s="16" t="s">
        <v>13</v>
      </c>
      <c r="AN69" s="36">
        <f t="shared" si="18"/>
        <v>0</v>
      </c>
      <c r="AO69" s="16" t="s">
        <v>15</v>
      </c>
      <c r="AP69" s="36">
        <f t="shared" si="19"/>
        <v>1</v>
      </c>
      <c r="AQ69" s="16" t="s">
        <v>15</v>
      </c>
      <c r="AR69" s="36">
        <f t="shared" si="20"/>
        <v>1</v>
      </c>
      <c r="AS69" s="16" t="s">
        <v>15</v>
      </c>
      <c r="AT69" s="36">
        <f t="shared" si="21"/>
        <v>0</v>
      </c>
      <c r="AU69" s="16" t="s">
        <v>17</v>
      </c>
      <c r="AV69" s="36">
        <f t="shared" si="22"/>
        <v>1</v>
      </c>
      <c r="AW69" s="16" t="s">
        <v>14</v>
      </c>
      <c r="AX69" s="36">
        <f t="shared" si="23"/>
        <v>0</v>
      </c>
      <c r="AY69" s="21" t="s">
        <v>14</v>
      </c>
      <c r="AZ69" s="36">
        <f t="shared" si="24"/>
        <v>0</v>
      </c>
      <c r="BA69" s="16" t="s">
        <v>13</v>
      </c>
      <c r="BB69" s="36">
        <f t="shared" si="25"/>
        <v>0</v>
      </c>
      <c r="BC69" s="16" t="s">
        <v>13</v>
      </c>
      <c r="BD69" s="36">
        <f t="shared" si="26"/>
        <v>0</v>
      </c>
      <c r="BE69" s="22" t="s">
        <v>17</v>
      </c>
      <c r="BF69" s="36">
        <f t="shared" si="27"/>
        <v>0</v>
      </c>
      <c r="BG69" s="16" t="s">
        <v>13</v>
      </c>
      <c r="BH69" s="36">
        <f t="shared" si="28"/>
        <v>1</v>
      </c>
      <c r="BI69" s="16" t="s">
        <v>17</v>
      </c>
      <c r="BJ69" s="36">
        <f t="shared" si="29"/>
        <v>1</v>
      </c>
      <c r="BK69" s="16" t="s">
        <v>13</v>
      </c>
      <c r="BL69" s="36">
        <f t="shared" si="30"/>
        <v>0</v>
      </c>
      <c r="BM69" s="16" t="s">
        <v>13</v>
      </c>
      <c r="BN69" s="36">
        <f t="shared" si="31"/>
        <v>1</v>
      </c>
      <c r="BO69" s="16" t="s">
        <v>17</v>
      </c>
      <c r="BP69" s="36">
        <f t="shared" si="32"/>
        <v>0</v>
      </c>
      <c r="BQ69" s="16" t="s">
        <v>14</v>
      </c>
      <c r="BR69" s="36">
        <f t="shared" si="33"/>
        <v>1</v>
      </c>
      <c r="BS69" s="16" t="s">
        <v>13</v>
      </c>
      <c r="BT69" s="36">
        <f t="shared" si="34"/>
        <v>1</v>
      </c>
      <c r="BU69" s="16" t="s">
        <v>17</v>
      </c>
      <c r="BV69" s="36">
        <f t="shared" si="35"/>
        <v>0</v>
      </c>
      <c r="BW69" s="16" t="s">
        <v>16</v>
      </c>
      <c r="BX69" s="36">
        <f t="shared" si="36"/>
        <v>1</v>
      </c>
      <c r="BY69" s="16" t="s">
        <v>14</v>
      </c>
      <c r="BZ69" s="36">
        <f t="shared" si="37"/>
        <v>1</v>
      </c>
      <c r="CA69" s="16" t="s">
        <v>16</v>
      </c>
      <c r="CB69" s="36">
        <f t="shared" si="38"/>
        <v>1</v>
      </c>
      <c r="CC69" s="16" t="s">
        <v>16</v>
      </c>
      <c r="CD69" s="36">
        <f t="shared" si="39"/>
        <v>1</v>
      </c>
      <c r="CE69" s="16" t="s">
        <v>14</v>
      </c>
      <c r="CF69" s="36">
        <f t="shared" si="40"/>
        <v>1</v>
      </c>
      <c r="CG69" s="16" t="s">
        <v>15</v>
      </c>
      <c r="CH69" s="36">
        <f t="shared" si="41"/>
        <v>1</v>
      </c>
      <c r="CI69" s="16">
        <v>2</v>
      </c>
      <c r="CJ69" s="35">
        <v>2</v>
      </c>
      <c r="CK69" s="16">
        <v>4</v>
      </c>
      <c r="CL69" s="35">
        <v>4</v>
      </c>
      <c r="CM69" s="16">
        <v>0</v>
      </c>
      <c r="CN69" s="34">
        <f t="shared" si="45"/>
        <v>22</v>
      </c>
      <c r="CO69" s="37">
        <f t="shared" si="42"/>
        <v>18</v>
      </c>
      <c r="CP69" s="162">
        <f t="shared" si="46"/>
        <v>12</v>
      </c>
      <c r="CQ69" s="163">
        <f t="shared" si="43"/>
        <v>50.5</v>
      </c>
      <c r="CR69" s="10" t="str">
        <f t="shared" si="44"/>
        <v xml:space="preserve">BAIK </v>
      </c>
    </row>
    <row r="70" spans="1:96" thickBot="1" x14ac:dyDescent="0.3">
      <c r="A70" s="1">
        <v>55</v>
      </c>
      <c r="B70" s="48" t="s">
        <v>76</v>
      </c>
      <c r="C70" s="140" t="s">
        <v>229</v>
      </c>
      <c r="D70" s="141" t="s">
        <v>230</v>
      </c>
      <c r="E70" s="141" t="s">
        <v>284</v>
      </c>
      <c r="F70" s="142">
        <v>5</v>
      </c>
      <c r="G70" s="35" t="s">
        <v>15</v>
      </c>
      <c r="H70" s="36">
        <f t="shared" si="2"/>
        <v>1</v>
      </c>
      <c r="I70" s="35" t="s">
        <v>13</v>
      </c>
      <c r="J70" s="36">
        <f t="shared" si="3"/>
        <v>1</v>
      </c>
      <c r="K70" s="16" t="s">
        <v>13</v>
      </c>
      <c r="L70" s="36">
        <f t="shared" si="4"/>
        <v>1</v>
      </c>
      <c r="M70" s="16" t="s">
        <v>17</v>
      </c>
      <c r="N70" s="36">
        <f t="shared" si="5"/>
        <v>1</v>
      </c>
      <c r="O70" s="35" t="s">
        <v>17</v>
      </c>
      <c r="P70" s="36">
        <f t="shared" si="6"/>
        <v>1</v>
      </c>
      <c r="Q70" s="16" t="s">
        <v>14</v>
      </c>
      <c r="R70" s="36">
        <f t="shared" si="7"/>
        <v>0</v>
      </c>
      <c r="S70" s="16" t="s">
        <v>16</v>
      </c>
      <c r="T70" s="36">
        <f t="shared" si="8"/>
        <v>0</v>
      </c>
      <c r="U70" s="16" t="s">
        <v>15</v>
      </c>
      <c r="V70" s="36">
        <f t="shared" si="9"/>
        <v>0</v>
      </c>
      <c r="W70" s="16" t="s">
        <v>17</v>
      </c>
      <c r="X70" s="36">
        <f t="shared" si="10"/>
        <v>0</v>
      </c>
      <c r="Y70" s="16" t="s">
        <v>13</v>
      </c>
      <c r="Z70" s="36">
        <f t="shared" si="11"/>
        <v>0</v>
      </c>
      <c r="AA70" s="16" t="s">
        <v>15</v>
      </c>
      <c r="AB70" s="36">
        <f t="shared" si="12"/>
        <v>1</v>
      </c>
      <c r="AC70" s="16" t="s">
        <v>13</v>
      </c>
      <c r="AD70" s="36">
        <f t="shared" si="13"/>
        <v>0</v>
      </c>
      <c r="AE70" s="16" t="s">
        <v>16</v>
      </c>
      <c r="AF70" s="36">
        <f t="shared" si="14"/>
        <v>1</v>
      </c>
      <c r="AG70" s="16" t="s">
        <v>16</v>
      </c>
      <c r="AH70" s="36">
        <f t="shared" si="15"/>
        <v>1</v>
      </c>
      <c r="AI70" s="16" t="s">
        <v>15</v>
      </c>
      <c r="AJ70" s="36">
        <f t="shared" si="16"/>
        <v>0</v>
      </c>
      <c r="AK70" s="16" t="s">
        <v>15</v>
      </c>
      <c r="AL70" s="36">
        <f t="shared" si="17"/>
        <v>1</v>
      </c>
      <c r="AM70" s="16" t="s">
        <v>16</v>
      </c>
      <c r="AN70" s="36">
        <f t="shared" si="18"/>
        <v>1</v>
      </c>
      <c r="AO70" s="16" t="s">
        <v>15</v>
      </c>
      <c r="AP70" s="36">
        <f t="shared" si="19"/>
        <v>1</v>
      </c>
      <c r="AQ70" s="16" t="s">
        <v>15</v>
      </c>
      <c r="AR70" s="36">
        <f t="shared" si="20"/>
        <v>1</v>
      </c>
      <c r="AS70" s="16" t="s">
        <v>13</v>
      </c>
      <c r="AT70" s="36">
        <f t="shared" si="21"/>
        <v>0</v>
      </c>
      <c r="AU70" s="16" t="s">
        <v>17</v>
      </c>
      <c r="AV70" s="36">
        <f t="shared" si="22"/>
        <v>1</v>
      </c>
      <c r="AW70" s="16" t="s">
        <v>14</v>
      </c>
      <c r="AX70" s="36">
        <f t="shared" si="23"/>
        <v>0</v>
      </c>
      <c r="AY70" s="35" t="s">
        <v>14</v>
      </c>
      <c r="AZ70" s="36">
        <f t="shared" si="24"/>
        <v>0</v>
      </c>
      <c r="BA70" s="16" t="s">
        <v>13</v>
      </c>
      <c r="BB70" s="36">
        <f t="shared" si="25"/>
        <v>0</v>
      </c>
      <c r="BC70" s="16" t="s">
        <v>16</v>
      </c>
      <c r="BD70" s="36">
        <f t="shared" si="26"/>
        <v>1</v>
      </c>
      <c r="BE70" s="35" t="s">
        <v>17</v>
      </c>
      <c r="BF70" s="36">
        <f t="shared" si="27"/>
        <v>0</v>
      </c>
      <c r="BG70" s="16" t="s">
        <v>13</v>
      </c>
      <c r="BH70" s="36">
        <f t="shared" si="28"/>
        <v>1</v>
      </c>
      <c r="BI70" s="16" t="s">
        <v>17</v>
      </c>
      <c r="BJ70" s="36">
        <f t="shared" si="29"/>
        <v>1</v>
      </c>
      <c r="BK70" s="16" t="s">
        <v>17</v>
      </c>
      <c r="BL70" s="36">
        <f t="shared" si="30"/>
        <v>1</v>
      </c>
      <c r="BM70" s="16" t="s">
        <v>13</v>
      </c>
      <c r="BN70" s="36">
        <f t="shared" si="31"/>
        <v>1</v>
      </c>
      <c r="BO70" s="16" t="s">
        <v>17</v>
      </c>
      <c r="BP70" s="36">
        <f t="shared" si="32"/>
        <v>0</v>
      </c>
      <c r="BQ70" s="16" t="s">
        <v>14</v>
      </c>
      <c r="BR70" s="36">
        <f t="shared" si="33"/>
        <v>1</v>
      </c>
      <c r="BS70" s="16" t="s">
        <v>15</v>
      </c>
      <c r="BT70" s="36">
        <f t="shared" si="34"/>
        <v>0</v>
      </c>
      <c r="BU70" s="16" t="s">
        <v>14</v>
      </c>
      <c r="BV70" s="36">
        <f t="shared" si="35"/>
        <v>1</v>
      </c>
      <c r="BW70" s="16" t="s">
        <v>16</v>
      </c>
      <c r="BX70" s="36">
        <f t="shared" si="36"/>
        <v>1</v>
      </c>
      <c r="BY70" s="16" t="s">
        <v>13</v>
      </c>
      <c r="BZ70" s="36">
        <f t="shared" si="37"/>
        <v>0</v>
      </c>
      <c r="CA70" s="16" t="s">
        <v>16</v>
      </c>
      <c r="CB70" s="36">
        <f t="shared" si="38"/>
        <v>1</v>
      </c>
      <c r="CC70" s="16" t="s">
        <v>16</v>
      </c>
      <c r="CD70" s="36">
        <f t="shared" si="39"/>
        <v>1</v>
      </c>
      <c r="CE70" s="16" t="s">
        <v>14</v>
      </c>
      <c r="CF70" s="36">
        <f t="shared" si="40"/>
        <v>1</v>
      </c>
      <c r="CG70" s="16" t="s">
        <v>13</v>
      </c>
      <c r="CH70" s="36">
        <f t="shared" si="41"/>
        <v>0</v>
      </c>
      <c r="CI70" s="16">
        <v>2</v>
      </c>
      <c r="CJ70" s="35">
        <v>0</v>
      </c>
      <c r="CK70" s="16">
        <v>7</v>
      </c>
      <c r="CL70" s="35">
        <v>6</v>
      </c>
      <c r="CM70" s="16">
        <v>7</v>
      </c>
      <c r="CN70" s="34">
        <f t="shared" si="45"/>
        <v>24</v>
      </c>
      <c r="CO70" s="37">
        <f t="shared" si="42"/>
        <v>16</v>
      </c>
      <c r="CP70" s="162">
        <f t="shared" si="46"/>
        <v>22</v>
      </c>
      <c r="CQ70" s="163">
        <f t="shared" si="43"/>
        <v>64</v>
      </c>
      <c r="CR70" s="10" t="str">
        <f t="shared" si="44"/>
        <v>BAIK SEKALI</v>
      </c>
    </row>
    <row r="71" spans="1:96" thickBot="1" x14ac:dyDescent="0.3">
      <c r="A71" s="3">
        <v>56</v>
      </c>
      <c r="B71" s="49" t="s">
        <v>77</v>
      </c>
      <c r="C71" s="134" t="s">
        <v>229</v>
      </c>
      <c r="D71" s="135" t="s">
        <v>230</v>
      </c>
      <c r="E71" s="146" t="s">
        <v>285</v>
      </c>
      <c r="F71" s="139">
        <v>4</v>
      </c>
      <c r="G71" s="23" t="s">
        <v>15</v>
      </c>
      <c r="H71" s="36">
        <f t="shared" si="2"/>
        <v>1</v>
      </c>
      <c r="I71" s="25" t="s">
        <v>14</v>
      </c>
      <c r="J71" s="36">
        <f t="shared" si="3"/>
        <v>0</v>
      </c>
      <c r="K71" s="35" t="s">
        <v>13</v>
      </c>
      <c r="L71" s="36">
        <f t="shared" si="4"/>
        <v>1</v>
      </c>
      <c r="M71" s="35" t="s">
        <v>17</v>
      </c>
      <c r="N71" s="36">
        <f t="shared" si="5"/>
        <v>1</v>
      </c>
      <c r="O71" s="23" t="s">
        <v>14</v>
      </c>
      <c r="P71" s="36">
        <f t="shared" si="6"/>
        <v>0</v>
      </c>
      <c r="Q71" s="35" t="s">
        <v>17</v>
      </c>
      <c r="R71" s="36">
        <f t="shared" si="7"/>
        <v>1</v>
      </c>
      <c r="S71" s="35" t="s">
        <v>14</v>
      </c>
      <c r="T71" s="36">
        <f t="shared" si="8"/>
        <v>1</v>
      </c>
      <c r="U71" s="35" t="s">
        <v>15</v>
      </c>
      <c r="V71" s="36">
        <f t="shared" si="9"/>
        <v>0</v>
      </c>
      <c r="W71" s="35" t="s">
        <v>13</v>
      </c>
      <c r="X71" s="36">
        <f t="shared" si="10"/>
        <v>0</v>
      </c>
      <c r="Y71" s="35" t="s">
        <v>15</v>
      </c>
      <c r="Z71" s="36">
        <f t="shared" si="11"/>
        <v>1</v>
      </c>
      <c r="AA71" s="35" t="s">
        <v>16</v>
      </c>
      <c r="AB71" s="36">
        <f t="shared" si="12"/>
        <v>0</v>
      </c>
      <c r="AC71" s="35" t="s">
        <v>14</v>
      </c>
      <c r="AD71" s="36">
        <f t="shared" si="13"/>
        <v>0</v>
      </c>
      <c r="AE71" s="35" t="s">
        <v>16</v>
      </c>
      <c r="AF71" s="36">
        <f t="shared" si="14"/>
        <v>1</v>
      </c>
      <c r="AG71" s="35" t="s">
        <v>17</v>
      </c>
      <c r="AH71" s="36">
        <f t="shared" si="15"/>
        <v>0</v>
      </c>
      <c r="AI71" s="35" t="s">
        <v>17</v>
      </c>
      <c r="AJ71" s="36">
        <f t="shared" si="16"/>
        <v>0</v>
      </c>
      <c r="AK71" s="35" t="s">
        <v>16</v>
      </c>
      <c r="AL71" s="36">
        <f t="shared" si="17"/>
        <v>0</v>
      </c>
      <c r="AM71" s="35" t="s">
        <v>13</v>
      </c>
      <c r="AN71" s="36">
        <f t="shared" si="18"/>
        <v>0</v>
      </c>
      <c r="AO71" s="35" t="s">
        <v>15</v>
      </c>
      <c r="AP71" s="36">
        <f t="shared" si="19"/>
        <v>1</v>
      </c>
      <c r="AQ71" s="35" t="s">
        <v>15</v>
      </c>
      <c r="AR71" s="36">
        <f t="shared" si="20"/>
        <v>1</v>
      </c>
      <c r="AS71" s="35" t="s">
        <v>15</v>
      </c>
      <c r="AT71" s="36">
        <f t="shared" si="21"/>
        <v>0</v>
      </c>
      <c r="AU71" s="35" t="s">
        <v>17</v>
      </c>
      <c r="AV71" s="36">
        <f t="shared" si="22"/>
        <v>1</v>
      </c>
      <c r="AW71" s="35" t="s">
        <v>13</v>
      </c>
      <c r="AX71" s="36">
        <f t="shared" si="23"/>
        <v>0</v>
      </c>
      <c r="AY71" s="35" t="s">
        <v>14</v>
      </c>
      <c r="AZ71" s="36">
        <f t="shared" si="24"/>
        <v>0</v>
      </c>
      <c r="BA71" s="35" t="s">
        <v>13</v>
      </c>
      <c r="BB71" s="36">
        <f t="shared" si="25"/>
        <v>0</v>
      </c>
      <c r="BC71" s="35" t="s">
        <v>16</v>
      </c>
      <c r="BD71" s="36">
        <f t="shared" si="26"/>
        <v>1</v>
      </c>
      <c r="BE71" s="22" t="s">
        <v>14</v>
      </c>
      <c r="BF71" s="36">
        <f t="shared" si="27"/>
        <v>0</v>
      </c>
      <c r="BG71" s="35" t="s">
        <v>14</v>
      </c>
      <c r="BH71" s="36">
        <f t="shared" si="28"/>
        <v>0</v>
      </c>
      <c r="BI71" s="35" t="s">
        <v>17</v>
      </c>
      <c r="BJ71" s="36">
        <f t="shared" si="29"/>
        <v>1</v>
      </c>
      <c r="BK71" s="35" t="s">
        <v>13</v>
      </c>
      <c r="BL71" s="36">
        <f t="shared" si="30"/>
        <v>0</v>
      </c>
      <c r="BM71" s="35" t="s">
        <v>13</v>
      </c>
      <c r="BN71" s="36">
        <f t="shared" si="31"/>
        <v>1</v>
      </c>
      <c r="BO71" s="35" t="s">
        <v>15</v>
      </c>
      <c r="BP71" s="36">
        <f t="shared" si="32"/>
        <v>0</v>
      </c>
      <c r="BQ71" s="35" t="s">
        <v>14</v>
      </c>
      <c r="BR71" s="36">
        <f t="shared" si="33"/>
        <v>1</v>
      </c>
      <c r="BS71" s="35" t="s">
        <v>16</v>
      </c>
      <c r="BT71" s="36">
        <f t="shared" si="34"/>
        <v>0</v>
      </c>
      <c r="BU71" s="35" t="s">
        <v>14</v>
      </c>
      <c r="BV71" s="36">
        <f t="shared" si="35"/>
        <v>1</v>
      </c>
      <c r="BW71" s="35" t="s">
        <v>16</v>
      </c>
      <c r="BX71" s="36">
        <f t="shared" si="36"/>
        <v>1</v>
      </c>
      <c r="BY71" s="35" t="s">
        <v>14</v>
      </c>
      <c r="BZ71" s="36">
        <f t="shared" si="37"/>
        <v>1</v>
      </c>
      <c r="CA71" s="35" t="s">
        <v>16</v>
      </c>
      <c r="CB71" s="36">
        <f t="shared" si="38"/>
        <v>1</v>
      </c>
      <c r="CC71" s="35" t="s">
        <v>15</v>
      </c>
      <c r="CD71" s="36">
        <f t="shared" si="39"/>
        <v>0</v>
      </c>
      <c r="CE71" s="35" t="s">
        <v>14</v>
      </c>
      <c r="CF71" s="36">
        <f t="shared" si="40"/>
        <v>1</v>
      </c>
      <c r="CG71" s="35" t="s">
        <v>15</v>
      </c>
      <c r="CH71" s="36">
        <f t="shared" si="41"/>
        <v>1</v>
      </c>
      <c r="CI71" s="35">
        <v>2</v>
      </c>
      <c r="CJ71" s="35">
        <v>2</v>
      </c>
      <c r="CK71" s="35">
        <v>5</v>
      </c>
      <c r="CL71" s="35">
        <v>4</v>
      </c>
      <c r="CM71" s="35">
        <v>6</v>
      </c>
      <c r="CN71" s="34">
        <f t="shared" si="45"/>
        <v>20</v>
      </c>
      <c r="CO71" s="37">
        <f t="shared" si="42"/>
        <v>20</v>
      </c>
      <c r="CP71" s="162">
        <f t="shared" si="46"/>
        <v>19</v>
      </c>
      <c r="CQ71" s="163">
        <f t="shared" si="43"/>
        <v>54</v>
      </c>
      <c r="CR71" s="10" t="str">
        <f t="shared" si="44"/>
        <v xml:space="preserve">BAIK </v>
      </c>
    </row>
    <row r="72" spans="1:96" thickBot="1" x14ac:dyDescent="0.3">
      <c r="A72" s="3">
        <v>57</v>
      </c>
      <c r="B72" s="49" t="s">
        <v>78</v>
      </c>
      <c r="C72" s="134" t="s">
        <v>229</v>
      </c>
      <c r="D72" s="135" t="s">
        <v>230</v>
      </c>
      <c r="E72" s="138" t="s">
        <v>286</v>
      </c>
      <c r="F72" s="139">
        <v>3</v>
      </c>
      <c r="G72" s="35" t="s">
        <v>15</v>
      </c>
      <c r="H72" s="36">
        <f t="shared" si="2"/>
        <v>1</v>
      </c>
      <c r="I72" s="35" t="s">
        <v>14</v>
      </c>
      <c r="J72" s="36">
        <f t="shared" si="3"/>
        <v>0</v>
      </c>
      <c r="K72" s="35" t="s">
        <v>13</v>
      </c>
      <c r="L72" s="36">
        <f t="shared" si="4"/>
        <v>1</v>
      </c>
      <c r="M72" s="35" t="s">
        <v>17</v>
      </c>
      <c r="N72" s="36">
        <f t="shared" si="5"/>
        <v>1</v>
      </c>
      <c r="O72" s="35" t="s">
        <v>14</v>
      </c>
      <c r="P72" s="36">
        <f t="shared" si="6"/>
        <v>0</v>
      </c>
      <c r="Q72" s="35" t="s">
        <v>14</v>
      </c>
      <c r="R72" s="36">
        <f t="shared" si="7"/>
        <v>0</v>
      </c>
      <c r="S72" s="35" t="s">
        <v>14</v>
      </c>
      <c r="T72" s="36">
        <f t="shared" si="8"/>
        <v>1</v>
      </c>
      <c r="U72" s="35" t="s">
        <v>15</v>
      </c>
      <c r="V72" s="36">
        <f t="shared" si="9"/>
        <v>0</v>
      </c>
      <c r="W72" s="35" t="s">
        <v>17</v>
      </c>
      <c r="X72" s="36">
        <f t="shared" si="10"/>
        <v>0</v>
      </c>
      <c r="Y72" s="35" t="s">
        <v>16</v>
      </c>
      <c r="Z72" s="36">
        <f t="shared" si="11"/>
        <v>0</v>
      </c>
      <c r="AA72" s="35" t="s">
        <v>13</v>
      </c>
      <c r="AB72" s="36">
        <f t="shared" si="12"/>
        <v>0</v>
      </c>
      <c r="AC72" s="35" t="s">
        <v>13</v>
      </c>
      <c r="AD72" s="36">
        <f t="shared" si="13"/>
        <v>0</v>
      </c>
      <c r="AE72" s="35" t="s">
        <v>15</v>
      </c>
      <c r="AF72" s="36">
        <f t="shared" si="14"/>
        <v>0</v>
      </c>
      <c r="AG72" s="35" t="s">
        <v>16</v>
      </c>
      <c r="AH72" s="36">
        <f t="shared" si="15"/>
        <v>1</v>
      </c>
      <c r="AI72" s="35" t="s">
        <v>17</v>
      </c>
      <c r="AJ72" s="36">
        <f t="shared" si="16"/>
        <v>0</v>
      </c>
      <c r="AK72" s="35" t="s">
        <v>16</v>
      </c>
      <c r="AL72" s="36">
        <f t="shared" si="17"/>
        <v>0</v>
      </c>
      <c r="AM72" s="35" t="s">
        <v>16</v>
      </c>
      <c r="AN72" s="36">
        <f t="shared" si="18"/>
        <v>1</v>
      </c>
      <c r="AO72" s="35" t="s">
        <v>13</v>
      </c>
      <c r="AP72" s="36">
        <f t="shared" si="19"/>
        <v>0</v>
      </c>
      <c r="AQ72" s="35" t="s">
        <v>15</v>
      </c>
      <c r="AR72" s="36">
        <f t="shared" si="20"/>
        <v>1</v>
      </c>
      <c r="AS72" s="35" t="s">
        <v>15</v>
      </c>
      <c r="AT72" s="36">
        <f t="shared" si="21"/>
        <v>0</v>
      </c>
      <c r="AU72" s="35" t="s">
        <v>17</v>
      </c>
      <c r="AV72" s="36">
        <f t="shared" si="22"/>
        <v>1</v>
      </c>
      <c r="AW72" s="35" t="s">
        <v>14</v>
      </c>
      <c r="AX72" s="36">
        <f t="shared" si="23"/>
        <v>0</v>
      </c>
      <c r="AY72" s="35" t="s">
        <v>14</v>
      </c>
      <c r="AZ72" s="36">
        <f t="shared" si="24"/>
        <v>0</v>
      </c>
      <c r="BA72" s="35" t="s">
        <v>13</v>
      </c>
      <c r="BB72" s="36">
        <f t="shared" si="25"/>
        <v>0</v>
      </c>
      <c r="BC72" s="35" t="s">
        <v>16</v>
      </c>
      <c r="BD72" s="36">
        <f t="shared" si="26"/>
        <v>1</v>
      </c>
      <c r="BE72" s="35" t="s">
        <v>16</v>
      </c>
      <c r="BF72" s="36">
        <f t="shared" si="27"/>
        <v>0</v>
      </c>
      <c r="BG72" s="35" t="s">
        <v>17</v>
      </c>
      <c r="BH72" s="36">
        <f t="shared" si="28"/>
        <v>0</v>
      </c>
      <c r="BI72" s="35" t="s">
        <v>17</v>
      </c>
      <c r="BJ72" s="36">
        <f t="shared" si="29"/>
        <v>1</v>
      </c>
      <c r="BK72" s="35" t="s">
        <v>16</v>
      </c>
      <c r="BL72" s="36">
        <f t="shared" si="30"/>
        <v>0</v>
      </c>
      <c r="BM72" s="35" t="s">
        <v>13</v>
      </c>
      <c r="BN72" s="36">
        <f t="shared" si="31"/>
        <v>1</v>
      </c>
      <c r="BO72" s="35" t="s">
        <v>13</v>
      </c>
      <c r="BP72" s="36">
        <f t="shared" si="32"/>
        <v>1</v>
      </c>
      <c r="BQ72" s="35" t="s">
        <v>14</v>
      </c>
      <c r="BR72" s="36">
        <f t="shared" si="33"/>
        <v>1</v>
      </c>
      <c r="BS72" s="35" t="s">
        <v>15</v>
      </c>
      <c r="BT72" s="36">
        <f t="shared" si="34"/>
        <v>0</v>
      </c>
      <c r="BU72" s="35" t="s">
        <v>14</v>
      </c>
      <c r="BV72" s="36">
        <f t="shared" si="35"/>
        <v>1</v>
      </c>
      <c r="BW72" s="35" t="s">
        <v>17</v>
      </c>
      <c r="BX72" s="36">
        <f t="shared" si="36"/>
        <v>0</v>
      </c>
      <c r="BY72" s="35" t="s">
        <v>17</v>
      </c>
      <c r="BZ72" s="36">
        <f t="shared" si="37"/>
        <v>0</v>
      </c>
      <c r="CA72" s="35" t="s">
        <v>16</v>
      </c>
      <c r="CB72" s="36">
        <f t="shared" si="38"/>
        <v>1</v>
      </c>
      <c r="CC72" s="35" t="s">
        <v>14</v>
      </c>
      <c r="CD72" s="36">
        <f t="shared" si="39"/>
        <v>0</v>
      </c>
      <c r="CE72" s="35" t="s">
        <v>14</v>
      </c>
      <c r="CF72" s="36">
        <f t="shared" si="40"/>
        <v>1</v>
      </c>
      <c r="CG72" s="35" t="s">
        <v>13</v>
      </c>
      <c r="CH72" s="36">
        <f t="shared" si="41"/>
        <v>0</v>
      </c>
      <c r="CI72" s="35">
        <v>2</v>
      </c>
      <c r="CJ72" s="35">
        <v>2</v>
      </c>
      <c r="CK72" s="35">
        <v>3</v>
      </c>
      <c r="CL72" s="35">
        <v>5</v>
      </c>
      <c r="CM72" s="35">
        <v>6</v>
      </c>
      <c r="CN72" s="34">
        <f t="shared" si="45"/>
        <v>16</v>
      </c>
      <c r="CO72" s="37">
        <f t="shared" si="42"/>
        <v>24</v>
      </c>
      <c r="CP72" s="162">
        <f t="shared" si="46"/>
        <v>18</v>
      </c>
      <c r="CQ72" s="163">
        <f t="shared" si="43"/>
        <v>46</v>
      </c>
      <c r="CR72" s="10" t="str">
        <f t="shared" si="44"/>
        <v>CUKUP</v>
      </c>
    </row>
    <row r="73" spans="1:96" thickBot="1" x14ac:dyDescent="0.3">
      <c r="A73" s="1">
        <v>58</v>
      </c>
      <c r="B73" s="49" t="s">
        <v>79</v>
      </c>
      <c r="C73" s="134" t="s">
        <v>229</v>
      </c>
      <c r="D73" s="135" t="s">
        <v>230</v>
      </c>
      <c r="E73" s="138" t="s">
        <v>287</v>
      </c>
      <c r="F73" s="139">
        <v>2</v>
      </c>
      <c r="G73" s="35" t="s">
        <v>13</v>
      </c>
      <c r="H73" s="36">
        <f t="shared" si="2"/>
        <v>0</v>
      </c>
      <c r="I73" s="35" t="s">
        <v>13</v>
      </c>
      <c r="J73" s="36">
        <f t="shared" si="3"/>
        <v>1</v>
      </c>
      <c r="K73" s="35" t="s">
        <v>13</v>
      </c>
      <c r="L73" s="36">
        <f t="shared" si="4"/>
        <v>1</v>
      </c>
      <c r="M73" s="35" t="s">
        <v>17</v>
      </c>
      <c r="N73" s="36">
        <f t="shared" si="5"/>
        <v>1</v>
      </c>
      <c r="O73" s="35" t="s">
        <v>13</v>
      </c>
      <c r="P73" s="36">
        <f t="shared" si="6"/>
        <v>0</v>
      </c>
      <c r="Q73" s="35" t="s">
        <v>13</v>
      </c>
      <c r="R73" s="36">
        <f t="shared" si="7"/>
        <v>0</v>
      </c>
      <c r="S73" s="35" t="s">
        <v>17</v>
      </c>
      <c r="T73" s="36">
        <f t="shared" si="8"/>
        <v>0</v>
      </c>
      <c r="U73" s="35" t="s">
        <v>15</v>
      </c>
      <c r="V73" s="36">
        <f t="shared" si="9"/>
        <v>0</v>
      </c>
      <c r="W73" s="35" t="s">
        <v>15</v>
      </c>
      <c r="X73" s="36">
        <f t="shared" si="10"/>
        <v>0</v>
      </c>
      <c r="Y73" s="35" t="s">
        <v>15</v>
      </c>
      <c r="Z73" s="36">
        <f t="shared" si="11"/>
        <v>1</v>
      </c>
      <c r="AA73" s="35" t="s">
        <v>15</v>
      </c>
      <c r="AB73" s="36">
        <f t="shared" si="12"/>
        <v>1</v>
      </c>
      <c r="AC73" s="35" t="s">
        <v>16</v>
      </c>
      <c r="AD73" s="36">
        <f t="shared" si="13"/>
        <v>0</v>
      </c>
      <c r="AE73" s="35" t="s">
        <v>16</v>
      </c>
      <c r="AF73" s="36">
        <f t="shared" si="14"/>
        <v>1</v>
      </c>
      <c r="AG73" s="35" t="s">
        <v>16</v>
      </c>
      <c r="AH73" s="36">
        <f t="shared" si="15"/>
        <v>1</v>
      </c>
      <c r="AI73" s="35" t="s">
        <v>17</v>
      </c>
      <c r="AJ73" s="36">
        <f t="shared" si="16"/>
        <v>0</v>
      </c>
      <c r="AK73" s="35" t="s">
        <v>14</v>
      </c>
      <c r="AL73" s="36">
        <f t="shared" si="17"/>
        <v>0</v>
      </c>
      <c r="AM73" s="35" t="s">
        <v>13</v>
      </c>
      <c r="AN73" s="36">
        <f t="shared" si="18"/>
        <v>0</v>
      </c>
      <c r="AO73" s="35" t="s">
        <v>13</v>
      </c>
      <c r="AP73" s="36">
        <f t="shared" si="19"/>
        <v>0</v>
      </c>
      <c r="AQ73" s="35" t="s">
        <v>15</v>
      </c>
      <c r="AR73" s="36">
        <f t="shared" si="20"/>
        <v>1</v>
      </c>
      <c r="AS73" s="35" t="s">
        <v>15</v>
      </c>
      <c r="AT73" s="36">
        <f t="shared" si="21"/>
        <v>0</v>
      </c>
      <c r="AU73" s="35" t="s">
        <v>17</v>
      </c>
      <c r="AV73" s="36">
        <f t="shared" si="22"/>
        <v>1</v>
      </c>
      <c r="AW73" s="35" t="s">
        <v>14</v>
      </c>
      <c r="AX73" s="36">
        <f t="shared" si="23"/>
        <v>0</v>
      </c>
      <c r="AY73" s="35" t="s">
        <v>16</v>
      </c>
      <c r="AZ73" s="36">
        <f t="shared" si="24"/>
        <v>0</v>
      </c>
      <c r="BA73" s="35" t="s">
        <v>14</v>
      </c>
      <c r="BB73" s="36">
        <f t="shared" si="25"/>
        <v>0</v>
      </c>
      <c r="BC73" s="35" t="s">
        <v>16</v>
      </c>
      <c r="BD73" s="36">
        <f t="shared" si="26"/>
        <v>1</v>
      </c>
      <c r="BE73" s="35" t="s">
        <v>14</v>
      </c>
      <c r="BF73" s="36">
        <f t="shared" si="27"/>
        <v>0</v>
      </c>
      <c r="BG73" s="35" t="s">
        <v>15</v>
      </c>
      <c r="BH73" s="36">
        <f t="shared" si="28"/>
        <v>0</v>
      </c>
      <c r="BI73" s="35" t="s">
        <v>15</v>
      </c>
      <c r="BJ73" s="36">
        <f t="shared" si="29"/>
        <v>0</v>
      </c>
      <c r="BK73" s="35" t="s">
        <v>13</v>
      </c>
      <c r="BL73" s="36">
        <f t="shared" si="30"/>
        <v>0</v>
      </c>
      <c r="BM73" s="35" t="s">
        <v>13</v>
      </c>
      <c r="BN73" s="36">
        <f t="shared" si="31"/>
        <v>1</v>
      </c>
      <c r="BO73" s="35" t="s">
        <v>17</v>
      </c>
      <c r="BP73" s="36">
        <f t="shared" si="32"/>
        <v>0</v>
      </c>
      <c r="BQ73" s="35" t="s">
        <v>14</v>
      </c>
      <c r="BR73" s="36">
        <f t="shared" si="33"/>
        <v>1</v>
      </c>
      <c r="BS73" s="35" t="s">
        <v>15</v>
      </c>
      <c r="BT73" s="36">
        <f t="shared" si="34"/>
        <v>0</v>
      </c>
      <c r="BU73" s="35" t="s">
        <v>15</v>
      </c>
      <c r="BV73" s="36">
        <f t="shared" si="35"/>
        <v>0</v>
      </c>
      <c r="BW73" s="35" t="s">
        <v>15</v>
      </c>
      <c r="BX73" s="36">
        <f t="shared" si="36"/>
        <v>0</v>
      </c>
      <c r="BY73" s="35" t="s">
        <v>16</v>
      </c>
      <c r="BZ73" s="36">
        <f t="shared" si="37"/>
        <v>0</v>
      </c>
      <c r="CA73" s="35" t="s">
        <v>17</v>
      </c>
      <c r="CB73" s="36">
        <f t="shared" si="38"/>
        <v>0</v>
      </c>
      <c r="CC73" s="35" t="s">
        <v>16</v>
      </c>
      <c r="CD73" s="36">
        <f t="shared" si="39"/>
        <v>1</v>
      </c>
      <c r="CE73" s="35" t="s">
        <v>14</v>
      </c>
      <c r="CF73" s="36">
        <f t="shared" si="40"/>
        <v>1</v>
      </c>
      <c r="CG73" s="35" t="s">
        <v>13</v>
      </c>
      <c r="CH73" s="36">
        <f t="shared" si="41"/>
        <v>0</v>
      </c>
      <c r="CI73" s="35">
        <v>2</v>
      </c>
      <c r="CJ73" s="35">
        <v>2</v>
      </c>
      <c r="CK73" s="35">
        <v>5</v>
      </c>
      <c r="CL73" s="35">
        <v>6</v>
      </c>
      <c r="CM73" s="35">
        <v>5</v>
      </c>
      <c r="CN73" s="34">
        <f t="shared" si="45"/>
        <v>14</v>
      </c>
      <c r="CO73" s="37">
        <f t="shared" si="42"/>
        <v>26</v>
      </c>
      <c r="CP73" s="162">
        <f t="shared" si="46"/>
        <v>20</v>
      </c>
      <c r="CQ73" s="163">
        <f t="shared" si="43"/>
        <v>44.5</v>
      </c>
      <c r="CR73" s="10" t="str">
        <f t="shared" si="44"/>
        <v>CUKUP</v>
      </c>
    </row>
    <row r="74" spans="1:96" thickBot="1" x14ac:dyDescent="0.3">
      <c r="A74" s="1">
        <v>59</v>
      </c>
      <c r="B74" s="49" t="s">
        <v>80</v>
      </c>
      <c r="C74" s="134" t="s">
        <v>229</v>
      </c>
      <c r="D74" s="135" t="s">
        <v>230</v>
      </c>
      <c r="E74" s="135" t="s">
        <v>288</v>
      </c>
      <c r="F74" s="139">
        <v>9</v>
      </c>
      <c r="G74" s="35" t="s">
        <v>14</v>
      </c>
      <c r="H74" s="36">
        <f t="shared" si="2"/>
        <v>0</v>
      </c>
      <c r="I74" s="35" t="s">
        <v>13</v>
      </c>
      <c r="J74" s="36">
        <f t="shared" si="3"/>
        <v>1</v>
      </c>
      <c r="K74" s="35" t="s">
        <v>13</v>
      </c>
      <c r="L74" s="36">
        <f t="shared" si="4"/>
        <v>1</v>
      </c>
      <c r="M74" s="35" t="s">
        <v>17</v>
      </c>
      <c r="N74" s="36">
        <f t="shared" si="5"/>
        <v>1</v>
      </c>
      <c r="O74" s="35" t="s">
        <v>13</v>
      </c>
      <c r="P74" s="36">
        <f t="shared" si="6"/>
        <v>0</v>
      </c>
      <c r="Q74" s="35" t="s">
        <v>17</v>
      </c>
      <c r="R74" s="36">
        <f t="shared" si="7"/>
        <v>1</v>
      </c>
      <c r="S74" s="35" t="s">
        <v>17</v>
      </c>
      <c r="T74" s="36">
        <f t="shared" si="8"/>
        <v>0</v>
      </c>
      <c r="U74" s="35" t="s">
        <v>15</v>
      </c>
      <c r="V74" s="36">
        <f t="shared" si="9"/>
        <v>0</v>
      </c>
      <c r="W74" s="35" t="s">
        <v>17</v>
      </c>
      <c r="X74" s="36">
        <f t="shared" si="10"/>
        <v>0</v>
      </c>
      <c r="Y74" s="35" t="s">
        <v>15</v>
      </c>
      <c r="Z74" s="36">
        <f t="shared" si="11"/>
        <v>1</v>
      </c>
      <c r="AA74" s="35" t="s">
        <v>15</v>
      </c>
      <c r="AB74" s="36">
        <f t="shared" si="12"/>
        <v>1</v>
      </c>
      <c r="AC74" s="35" t="s">
        <v>17</v>
      </c>
      <c r="AD74" s="36">
        <f t="shared" si="13"/>
        <v>1</v>
      </c>
      <c r="AE74" s="35" t="s">
        <v>16</v>
      </c>
      <c r="AF74" s="36">
        <f t="shared" si="14"/>
        <v>1</v>
      </c>
      <c r="AG74" s="35" t="s">
        <v>16</v>
      </c>
      <c r="AH74" s="36">
        <f t="shared" si="15"/>
        <v>1</v>
      </c>
      <c r="AI74" s="35" t="s">
        <v>16</v>
      </c>
      <c r="AJ74" s="36">
        <f t="shared" si="16"/>
        <v>0</v>
      </c>
      <c r="AK74" s="35" t="s">
        <v>15</v>
      </c>
      <c r="AL74" s="36">
        <f t="shared" si="17"/>
        <v>1</v>
      </c>
      <c r="AM74" s="35" t="s">
        <v>13</v>
      </c>
      <c r="AN74" s="36">
        <f t="shared" si="18"/>
        <v>0</v>
      </c>
      <c r="AO74" s="35" t="s">
        <v>14</v>
      </c>
      <c r="AP74" s="36">
        <f t="shared" si="19"/>
        <v>0</v>
      </c>
      <c r="AQ74" s="35" t="s">
        <v>15</v>
      </c>
      <c r="AR74" s="36">
        <f t="shared" si="20"/>
        <v>1</v>
      </c>
      <c r="AS74" s="35" t="s">
        <v>14</v>
      </c>
      <c r="AT74" s="36">
        <f t="shared" si="21"/>
        <v>0</v>
      </c>
      <c r="AU74" s="35" t="s">
        <v>17</v>
      </c>
      <c r="AV74" s="36">
        <f t="shared" si="22"/>
        <v>1</v>
      </c>
      <c r="AW74" s="35" t="s">
        <v>14</v>
      </c>
      <c r="AX74" s="36">
        <f t="shared" si="23"/>
        <v>0</v>
      </c>
      <c r="AY74" s="35" t="s">
        <v>14</v>
      </c>
      <c r="AZ74" s="36">
        <f t="shared" si="24"/>
        <v>0</v>
      </c>
      <c r="BA74" s="35" t="s">
        <v>14</v>
      </c>
      <c r="BB74" s="36">
        <f t="shared" si="25"/>
        <v>0</v>
      </c>
      <c r="BC74" s="35" t="s">
        <v>16</v>
      </c>
      <c r="BD74" s="36">
        <f t="shared" si="26"/>
        <v>1</v>
      </c>
      <c r="BE74" s="35" t="s">
        <v>13</v>
      </c>
      <c r="BF74" s="36">
        <f t="shared" si="27"/>
        <v>1</v>
      </c>
      <c r="BG74" s="35" t="s">
        <v>13</v>
      </c>
      <c r="BH74" s="36">
        <f t="shared" si="28"/>
        <v>1</v>
      </c>
      <c r="BI74" s="35" t="s">
        <v>17</v>
      </c>
      <c r="BJ74" s="36">
        <f t="shared" si="29"/>
        <v>1</v>
      </c>
      <c r="BK74" s="35" t="s">
        <v>17</v>
      </c>
      <c r="BL74" s="36">
        <f t="shared" si="30"/>
        <v>1</v>
      </c>
      <c r="BM74" s="35" t="s">
        <v>13</v>
      </c>
      <c r="BN74" s="36">
        <f t="shared" si="31"/>
        <v>1</v>
      </c>
      <c r="BO74" s="35" t="s">
        <v>13</v>
      </c>
      <c r="BP74" s="36">
        <f t="shared" si="32"/>
        <v>1</v>
      </c>
      <c r="BQ74" s="35" t="s">
        <v>14</v>
      </c>
      <c r="BR74" s="36">
        <f t="shared" si="33"/>
        <v>1</v>
      </c>
      <c r="BS74" s="35" t="s">
        <v>13</v>
      </c>
      <c r="BT74" s="36">
        <f t="shared" si="34"/>
        <v>1</v>
      </c>
      <c r="BU74" s="35" t="s">
        <v>14</v>
      </c>
      <c r="BV74" s="36">
        <f t="shared" si="35"/>
        <v>1</v>
      </c>
      <c r="BW74" s="35" t="s">
        <v>16</v>
      </c>
      <c r="BX74" s="36">
        <f t="shared" si="36"/>
        <v>1</v>
      </c>
      <c r="BY74" s="35" t="s">
        <v>17</v>
      </c>
      <c r="BZ74" s="36">
        <f t="shared" si="37"/>
        <v>0</v>
      </c>
      <c r="CA74" s="35" t="s">
        <v>16</v>
      </c>
      <c r="CB74" s="36">
        <f t="shared" si="38"/>
        <v>1</v>
      </c>
      <c r="CC74" s="35" t="s">
        <v>15</v>
      </c>
      <c r="CD74" s="36">
        <f t="shared" si="39"/>
        <v>0</v>
      </c>
      <c r="CE74" s="35" t="s">
        <v>14</v>
      </c>
      <c r="CF74" s="36">
        <f t="shared" si="40"/>
        <v>1</v>
      </c>
      <c r="CG74" s="35" t="s">
        <v>15</v>
      </c>
      <c r="CH74" s="36">
        <f t="shared" si="41"/>
        <v>1</v>
      </c>
      <c r="CI74" s="35">
        <v>4</v>
      </c>
      <c r="CJ74" s="35">
        <v>5</v>
      </c>
      <c r="CK74" s="35">
        <v>4</v>
      </c>
      <c r="CL74" s="35">
        <v>6</v>
      </c>
      <c r="CM74" s="35">
        <v>5</v>
      </c>
      <c r="CN74" s="34">
        <f t="shared" si="45"/>
        <v>26</v>
      </c>
      <c r="CO74" s="37">
        <f t="shared" si="42"/>
        <v>14</v>
      </c>
      <c r="CP74" s="162">
        <f t="shared" si="46"/>
        <v>24</v>
      </c>
      <c r="CQ74" s="163">
        <f t="shared" si="43"/>
        <v>69.5</v>
      </c>
      <c r="CR74" s="10" t="str">
        <f t="shared" si="44"/>
        <v>BAIK SEKALI</v>
      </c>
    </row>
    <row r="75" spans="1:96" s="14" customFormat="1" thickBot="1" x14ac:dyDescent="0.3">
      <c r="A75" s="13">
        <v>60</v>
      </c>
      <c r="B75" s="49" t="s">
        <v>81</v>
      </c>
      <c r="C75" s="140" t="s">
        <v>229</v>
      </c>
      <c r="D75" s="141" t="s">
        <v>230</v>
      </c>
      <c r="E75" s="143" t="s">
        <v>289</v>
      </c>
      <c r="F75" s="142">
        <v>8</v>
      </c>
      <c r="G75" s="23" t="s">
        <v>13</v>
      </c>
      <c r="H75" s="36">
        <f t="shared" si="2"/>
        <v>0</v>
      </c>
      <c r="I75" s="25" t="s">
        <v>13</v>
      </c>
      <c r="J75" s="36">
        <f t="shared" si="3"/>
        <v>1</v>
      </c>
      <c r="K75" s="16" t="s">
        <v>13</v>
      </c>
      <c r="L75" s="36">
        <f t="shared" si="4"/>
        <v>1</v>
      </c>
      <c r="M75" s="16" t="s">
        <v>17</v>
      </c>
      <c r="N75" s="36">
        <f t="shared" si="5"/>
        <v>1</v>
      </c>
      <c r="O75" s="23" t="s">
        <v>13</v>
      </c>
      <c r="P75" s="36">
        <f t="shared" si="6"/>
        <v>0</v>
      </c>
      <c r="Q75" s="16" t="s">
        <v>13</v>
      </c>
      <c r="R75" s="36">
        <f t="shared" si="7"/>
        <v>0</v>
      </c>
      <c r="S75" s="16" t="s">
        <v>14</v>
      </c>
      <c r="T75" s="36">
        <f t="shared" si="8"/>
        <v>1</v>
      </c>
      <c r="U75" s="16" t="s">
        <v>15</v>
      </c>
      <c r="V75" s="36">
        <f t="shared" si="9"/>
        <v>0</v>
      </c>
      <c r="W75" s="16" t="s">
        <v>16</v>
      </c>
      <c r="X75" s="36">
        <f t="shared" si="10"/>
        <v>1</v>
      </c>
      <c r="Y75" s="16" t="s">
        <v>15</v>
      </c>
      <c r="Z75" s="36">
        <f t="shared" si="11"/>
        <v>1</v>
      </c>
      <c r="AA75" s="16" t="s">
        <v>15</v>
      </c>
      <c r="AB75" s="36">
        <f t="shared" si="12"/>
        <v>1</v>
      </c>
      <c r="AC75" s="16" t="s">
        <v>17</v>
      </c>
      <c r="AD75" s="36">
        <f t="shared" si="13"/>
        <v>1</v>
      </c>
      <c r="AE75" s="16" t="s">
        <v>17</v>
      </c>
      <c r="AF75" s="36">
        <f t="shared" si="14"/>
        <v>0</v>
      </c>
      <c r="AG75" s="16" t="s">
        <v>17</v>
      </c>
      <c r="AH75" s="36">
        <f t="shared" si="15"/>
        <v>0</v>
      </c>
      <c r="AI75" s="16" t="s">
        <v>17</v>
      </c>
      <c r="AJ75" s="36">
        <f t="shared" si="16"/>
        <v>0</v>
      </c>
      <c r="AK75" s="16" t="s">
        <v>14</v>
      </c>
      <c r="AL75" s="36">
        <f t="shared" si="17"/>
        <v>0</v>
      </c>
      <c r="AM75" s="16" t="s">
        <v>13</v>
      </c>
      <c r="AN75" s="36">
        <f t="shared" si="18"/>
        <v>0</v>
      </c>
      <c r="AO75" s="16" t="s">
        <v>15</v>
      </c>
      <c r="AP75" s="36">
        <f t="shared" si="19"/>
        <v>1</v>
      </c>
      <c r="AQ75" s="16" t="s">
        <v>15</v>
      </c>
      <c r="AR75" s="36">
        <f t="shared" si="20"/>
        <v>1</v>
      </c>
      <c r="AS75" s="16" t="s">
        <v>17</v>
      </c>
      <c r="AT75" s="36">
        <f t="shared" si="21"/>
        <v>0</v>
      </c>
      <c r="AU75" s="16" t="s">
        <v>17</v>
      </c>
      <c r="AV75" s="36">
        <f t="shared" si="22"/>
        <v>1</v>
      </c>
      <c r="AW75" s="16" t="s">
        <v>14</v>
      </c>
      <c r="AX75" s="36">
        <f t="shared" si="23"/>
        <v>0</v>
      </c>
      <c r="AY75" s="16" t="s">
        <v>13</v>
      </c>
      <c r="AZ75" s="36">
        <f t="shared" si="24"/>
        <v>1</v>
      </c>
      <c r="BA75" s="16" t="s">
        <v>14</v>
      </c>
      <c r="BB75" s="36">
        <f t="shared" si="25"/>
        <v>0</v>
      </c>
      <c r="BC75" s="16" t="s">
        <v>16</v>
      </c>
      <c r="BD75" s="36">
        <f t="shared" si="26"/>
        <v>1</v>
      </c>
      <c r="BE75" s="22" t="s">
        <v>13</v>
      </c>
      <c r="BF75" s="36">
        <f t="shared" si="27"/>
        <v>1</v>
      </c>
      <c r="BG75" s="16" t="s">
        <v>13</v>
      </c>
      <c r="BH75" s="36">
        <f t="shared" si="28"/>
        <v>1</v>
      </c>
      <c r="BI75" s="16" t="s">
        <v>17</v>
      </c>
      <c r="BJ75" s="36">
        <f t="shared" si="29"/>
        <v>1</v>
      </c>
      <c r="BK75" s="16" t="s">
        <v>17</v>
      </c>
      <c r="BL75" s="36">
        <f t="shared" si="30"/>
        <v>1</v>
      </c>
      <c r="BM75" s="16" t="s">
        <v>13</v>
      </c>
      <c r="BN75" s="36">
        <f t="shared" si="31"/>
        <v>1</v>
      </c>
      <c r="BO75" s="16" t="s">
        <v>13</v>
      </c>
      <c r="BP75" s="36">
        <f t="shared" si="32"/>
        <v>1</v>
      </c>
      <c r="BQ75" s="16" t="s">
        <v>14</v>
      </c>
      <c r="BR75" s="36">
        <f t="shared" si="33"/>
        <v>1</v>
      </c>
      <c r="BS75" s="16" t="s">
        <v>13</v>
      </c>
      <c r="BT75" s="36">
        <f t="shared" si="34"/>
        <v>1</v>
      </c>
      <c r="BU75" s="16" t="s">
        <v>13</v>
      </c>
      <c r="BV75" s="36">
        <f t="shared" si="35"/>
        <v>0</v>
      </c>
      <c r="BW75" s="16" t="s">
        <v>14</v>
      </c>
      <c r="BX75" s="36">
        <f t="shared" si="36"/>
        <v>0</v>
      </c>
      <c r="BY75" s="16" t="s">
        <v>16</v>
      </c>
      <c r="BZ75" s="36">
        <f t="shared" si="37"/>
        <v>0</v>
      </c>
      <c r="CA75" s="16" t="s">
        <v>16</v>
      </c>
      <c r="CB75" s="36">
        <f t="shared" si="38"/>
        <v>1</v>
      </c>
      <c r="CC75" s="16" t="s">
        <v>16</v>
      </c>
      <c r="CD75" s="36">
        <f t="shared" si="39"/>
        <v>1</v>
      </c>
      <c r="CE75" s="16" t="s">
        <v>14</v>
      </c>
      <c r="CF75" s="36">
        <f t="shared" si="40"/>
        <v>1</v>
      </c>
      <c r="CG75" s="16" t="s">
        <v>15</v>
      </c>
      <c r="CH75" s="36">
        <f t="shared" si="41"/>
        <v>1</v>
      </c>
      <c r="CI75" s="16">
        <v>4</v>
      </c>
      <c r="CJ75" s="35">
        <v>5</v>
      </c>
      <c r="CK75" s="16">
        <v>4</v>
      </c>
      <c r="CL75" s="35">
        <v>5</v>
      </c>
      <c r="CM75" s="16">
        <v>6</v>
      </c>
      <c r="CN75" s="34">
        <f t="shared" si="45"/>
        <v>25</v>
      </c>
      <c r="CO75" s="37">
        <f t="shared" si="42"/>
        <v>15</v>
      </c>
      <c r="CP75" s="162">
        <f t="shared" si="46"/>
        <v>24</v>
      </c>
      <c r="CQ75" s="163">
        <f t="shared" si="43"/>
        <v>67.75</v>
      </c>
      <c r="CR75" s="10" t="str">
        <f t="shared" si="44"/>
        <v>BAIK SEKALI</v>
      </c>
    </row>
    <row r="76" spans="1:96" thickBot="1" x14ac:dyDescent="0.3">
      <c r="A76" s="3">
        <v>61</v>
      </c>
      <c r="B76" s="49" t="s">
        <v>82</v>
      </c>
      <c r="C76" s="134" t="s">
        <v>229</v>
      </c>
      <c r="D76" s="135" t="s">
        <v>230</v>
      </c>
      <c r="E76" s="138" t="s">
        <v>290</v>
      </c>
      <c r="F76" s="139">
        <v>3</v>
      </c>
      <c r="G76" s="35" t="s">
        <v>16</v>
      </c>
      <c r="H76" s="36">
        <f t="shared" si="2"/>
        <v>0</v>
      </c>
      <c r="I76" s="35" t="s">
        <v>13</v>
      </c>
      <c r="J76" s="36">
        <f t="shared" si="3"/>
        <v>1</v>
      </c>
      <c r="K76" s="35" t="s">
        <v>15</v>
      </c>
      <c r="L76" s="36">
        <f t="shared" si="4"/>
        <v>0</v>
      </c>
      <c r="M76" s="35" t="s">
        <v>15</v>
      </c>
      <c r="N76" s="36">
        <f t="shared" si="5"/>
        <v>0</v>
      </c>
      <c r="O76" s="35" t="s">
        <v>13</v>
      </c>
      <c r="P76" s="36">
        <f t="shared" si="6"/>
        <v>0</v>
      </c>
      <c r="Q76" s="35" t="s">
        <v>17</v>
      </c>
      <c r="R76" s="36">
        <f t="shared" si="7"/>
        <v>1</v>
      </c>
      <c r="S76" s="35" t="s">
        <v>14</v>
      </c>
      <c r="T76" s="36">
        <f t="shared" si="8"/>
        <v>1</v>
      </c>
      <c r="U76" s="35" t="s">
        <v>13</v>
      </c>
      <c r="V76" s="36">
        <f t="shared" si="9"/>
        <v>0</v>
      </c>
      <c r="W76" s="35" t="s">
        <v>15</v>
      </c>
      <c r="X76" s="36">
        <f t="shared" si="10"/>
        <v>0</v>
      </c>
      <c r="Y76" s="35" t="s">
        <v>13</v>
      </c>
      <c r="Z76" s="36">
        <f t="shared" si="11"/>
        <v>0</v>
      </c>
      <c r="AA76" s="35" t="s">
        <v>15</v>
      </c>
      <c r="AB76" s="36">
        <f t="shared" si="12"/>
        <v>1</v>
      </c>
      <c r="AC76" s="35" t="s">
        <v>17</v>
      </c>
      <c r="AD76" s="36">
        <f t="shared" si="13"/>
        <v>1</v>
      </c>
      <c r="AE76" s="35" t="s">
        <v>16</v>
      </c>
      <c r="AF76" s="36">
        <f t="shared" si="14"/>
        <v>1</v>
      </c>
      <c r="AG76" s="35" t="s">
        <v>14</v>
      </c>
      <c r="AH76" s="36">
        <f t="shared" si="15"/>
        <v>0</v>
      </c>
      <c r="AI76" s="35" t="s">
        <v>13</v>
      </c>
      <c r="AJ76" s="36">
        <f t="shared" si="16"/>
        <v>1</v>
      </c>
      <c r="AK76" s="35" t="s">
        <v>15</v>
      </c>
      <c r="AL76" s="36">
        <f t="shared" si="17"/>
        <v>1</v>
      </c>
      <c r="AM76" s="35" t="s">
        <v>13</v>
      </c>
      <c r="AN76" s="36">
        <f t="shared" si="18"/>
        <v>0</v>
      </c>
      <c r="AO76" s="35" t="s">
        <v>15</v>
      </c>
      <c r="AP76" s="36">
        <f t="shared" si="19"/>
        <v>1</v>
      </c>
      <c r="AQ76" s="35" t="s">
        <v>14</v>
      </c>
      <c r="AR76" s="36">
        <f t="shared" si="20"/>
        <v>0</v>
      </c>
      <c r="AS76" s="35" t="s">
        <v>15</v>
      </c>
      <c r="AT76" s="36">
        <f t="shared" si="21"/>
        <v>0</v>
      </c>
      <c r="AU76" s="35" t="s">
        <v>17</v>
      </c>
      <c r="AV76" s="36">
        <f t="shared" si="22"/>
        <v>1</v>
      </c>
      <c r="AW76" s="35" t="s">
        <v>13</v>
      </c>
      <c r="AX76" s="36">
        <f t="shared" si="23"/>
        <v>0</v>
      </c>
      <c r="AY76" s="35" t="s">
        <v>16</v>
      </c>
      <c r="AZ76" s="36">
        <f t="shared" si="24"/>
        <v>0</v>
      </c>
      <c r="BA76" s="35" t="s">
        <v>13</v>
      </c>
      <c r="BB76" s="36">
        <f t="shared" si="25"/>
        <v>0</v>
      </c>
      <c r="BC76" s="35" t="s">
        <v>15</v>
      </c>
      <c r="BD76" s="36">
        <f t="shared" si="26"/>
        <v>0</v>
      </c>
      <c r="BE76" s="35" t="s">
        <v>16</v>
      </c>
      <c r="BF76" s="36">
        <f t="shared" si="27"/>
        <v>0</v>
      </c>
      <c r="BG76" s="35" t="s">
        <v>14</v>
      </c>
      <c r="BH76" s="36">
        <f t="shared" si="28"/>
        <v>0</v>
      </c>
      <c r="BI76" s="35" t="s">
        <v>17</v>
      </c>
      <c r="BJ76" s="36">
        <f t="shared" si="29"/>
        <v>1</v>
      </c>
      <c r="BK76" s="35" t="s">
        <v>13</v>
      </c>
      <c r="BL76" s="36">
        <f t="shared" si="30"/>
        <v>0</v>
      </c>
      <c r="BM76" s="35" t="s">
        <v>13</v>
      </c>
      <c r="BN76" s="36">
        <f t="shared" si="31"/>
        <v>1</v>
      </c>
      <c r="BO76" s="35" t="s">
        <v>15</v>
      </c>
      <c r="BP76" s="36">
        <f t="shared" si="32"/>
        <v>0</v>
      </c>
      <c r="BQ76" s="35" t="s">
        <v>14</v>
      </c>
      <c r="BR76" s="36">
        <f t="shared" si="33"/>
        <v>1</v>
      </c>
      <c r="BS76" s="35" t="s">
        <v>16</v>
      </c>
      <c r="BT76" s="36">
        <f t="shared" si="34"/>
        <v>0</v>
      </c>
      <c r="BU76" s="35" t="s">
        <v>13</v>
      </c>
      <c r="BV76" s="36">
        <f t="shared" si="35"/>
        <v>0</v>
      </c>
      <c r="BW76" s="35" t="s">
        <v>14</v>
      </c>
      <c r="BX76" s="36">
        <f t="shared" si="36"/>
        <v>0</v>
      </c>
      <c r="BY76" s="35" t="s">
        <v>17</v>
      </c>
      <c r="BZ76" s="36">
        <f t="shared" si="37"/>
        <v>0</v>
      </c>
      <c r="CA76" s="35" t="s">
        <v>13</v>
      </c>
      <c r="CB76" s="36">
        <f t="shared" si="38"/>
        <v>0</v>
      </c>
      <c r="CC76" s="35" t="s">
        <v>14</v>
      </c>
      <c r="CD76" s="36">
        <f t="shared" si="39"/>
        <v>0</v>
      </c>
      <c r="CE76" s="35" t="s">
        <v>14</v>
      </c>
      <c r="CF76" s="36">
        <f t="shared" si="40"/>
        <v>1</v>
      </c>
      <c r="CG76" s="35" t="s">
        <v>13</v>
      </c>
      <c r="CH76" s="36">
        <f t="shared" si="41"/>
        <v>0</v>
      </c>
      <c r="CI76" s="35">
        <v>4</v>
      </c>
      <c r="CJ76" s="35">
        <v>2</v>
      </c>
      <c r="CK76" s="35">
        <v>3</v>
      </c>
      <c r="CL76" s="35">
        <v>2</v>
      </c>
      <c r="CM76" s="35">
        <v>1</v>
      </c>
      <c r="CN76" s="34">
        <f t="shared" si="45"/>
        <v>14</v>
      </c>
      <c r="CO76" s="37">
        <f t="shared" si="42"/>
        <v>26</v>
      </c>
      <c r="CP76" s="162">
        <f t="shared" si="46"/>
        <v>12</v>
      </c>
      <c r="CQ76" s="163">
        <f t="shared" si="43"/>
        <v>36.5</v>
      </c>
      <c r="CR76" s="10" t="b">
        <f t="shared" si="44"/>
        <v>0</v>
      </c>
    </row>
    <row r="77" spans="1:96" thickBot="1" x14ac:dyDescent="0.3">
      <c r="A77" s="1">
        <v>62</v>
      </c>
      <c r="B77" s="49" t="s">
        <v>83</v>
      </c>
      <c r="C77" s="134" t="s">
        <v>229</v>
      </c>
      <c r="D77" s="135" t="s">
        <v>230</v>
      </c>
      <c r="E77" s="138" t="s">
        <v>291</v>
      </c>
      <c r="F77" s="139">
        <v>7</v>
      </c>
      <c r="G77" s="23" t="s">
        <v>15</v>
      </c>
      <c r="H77" s="36">
        <f t="shared" si="2"/>
        <v>1</v>
      </c>
      <c r="I77" s="25" t="s">
        <v>13</v>
      </c>
      <c r="J77" s="36">
        <f t="shared" si="3"/>
        <v>1</v>
      </c>
      <c r="K77" s="35" t="s">
        <v>13</v>
      </c>
      <c r="L77" s="36">
        <f t="shared" si="4"/>
        <v>1</v>
      </c>
      <c r="M77" s="35" t="s">
        <v>17</v>
      </c>
      <c r="N77" s="36">
        <f t="shared" si="5"/>
        <v>1</v>
      </c>
      <c r="O77" s="23" t="s">
        <v>13</v>
      </c>
      <c r="P77" s="36">
        <f t="shared" si="6"/>
        <v>0</v>
      </c>
      <c r="Q77" s="35" t="s">
        <v>17</v>
      </c>
      <c r="R77" s="36">
        <f t="shared" si="7"/>
        <v>1</v>
      </c>
      <c r="S77" s="35" t="s">
        <v>17</v>
      </c>
      <c r="T77" s="36">
        <f t="shared" si="8"/>
        <v>0</v>
      </c>
      <c r="U77" s="35" t="s">
        <v>13</v>
      </c>
      <c r="V77" s="36">
        <f t="shared" si="9"/>
        <v>0</v>
      </c>
      <c r="W77" s="35" t="s">
        <v>17</v>
      </c>
      <c r="X77" s="36">
        <f t="shared" si="10"/>
        <v>0</v>
      </c>
      <c r="Y77" s="35" t="s">
        <v>15</v>
      </c>
      <c r="Z77" s="36">
        <f t="shared" si="11"/>
        <v>1</v>
      </c>
      <c r="AA77" s="35" t="s">
        <v>15</v>
      </c>
      <c r="AB77" s="36">
        <f t="shared" si="12"/>
        <v>1</v>
      </c>
      <c r="AC77" s="35" t="s">
        <v>17</v>
      </c>
      <c r="AD77" s="36">
        <f t="shared" si="13"/>
        <v>1</v>
      </c>
      <c r="AE77" s="35" t="s">
        <v>16</v>
      </c>
      <c r="AF77" s="36">
        <f t="shared" si="14"/>
        <v>1</v>
      </c>
      <c r="AG77" s="35" t="s">
        <v>17</v>
      </c>
      <c r="AH77" s="36">
        <f t="shared" si="15"/>
        <v>0</v>
      </c>
      <c r="AI77" s="35" t="s">
        <v>13</v>
      </c>
      <c r="AJ77" s="36">
        <f t="shared" si="16"/>
        <v>1</v>
      </c>
      <c r="AK77" s="35" t="s">
        <v>15</v>
      </c>
      <c r="AL77" s="36">
        <f t="shared" si="17"/>
        <v>1</v>
      </c>
      <c r="AM77" s="35" t="s">
        <v>16</v>
      </c>
      <c r="AN77" s="36">
        <f t="shared" si="18"/>
        <v>1</v>
      </c>
      <c r="AO77" s="35" t="s">
        <v>15</v>
      </c>
      <c r="AP77" s="36">
        <f t="shared" si="19"/>
        <v>1</v>
      </c>
      <c r="AQ77" s="35" t="s">
        <v>15</v>
      </c>
      <c r="AR77" s="36">
        <f t="shared" si="20"/>
        <v>1</v>
      </c>
      <c r="AS77" s="35" t="s">
        <v>17</v>
      </c>
      <c r="AT77" s="36">
        <f t="shared" si="21"/>
        <v>0</v>
      </c>
      <c r="AU77" s="35" t="s">
        <v>17</v>
      </c>
      <c r="AV77" s="36">
        <f t="shared" si="22"/>
        <v>1</v>
      </c>
      <c r="AW77" s="35" t="s">
        <v>16</v>
      </c>
      <c r="AX77" s="36">
        <f t="shared" si="23"/>
        <v>1</v>
      </c>
      <c r="AY77" s="35" t="s">
        <v>14</v>
      </c>
      <c r="AZ77" s="36">
        <f t="shared" si="24"/>
        <v>0</v>
      </c>
      <c r="BA77" s="35" t="s">
        <v>13</v>
      </c>
      <c r="BB77" s="36">
        <f t="shared" si="25"/>
        <v>0</v>
      </c>
      <c r="BC77" s="35" t="s">
        <v>16</v>
      </c>
      <c r="BD77" s="36">
        <f t="shared" si="26"/>
        <v>1</v>
      </c>
      <c r="BE77" s="22" t="s">
        <v>13</v>
      </c>
      <c r="BF77" s="36">
        <f t="shared" si="27"/>
        <v>1</v>
      </c>
      <c r="BG77" s="35" t="s">
        <v>13</v>
      </c>
      <c r="BH77" s="36">
        <f t="shared" si="28"/>
        <v>1</v>
      </c>
      <c r="BI77" s="35" t="s">
        <v>17</v>
      </c>
      <c r="BJ77" s="36">
        <f t="shared" si="29"/>
        <v>1</v>
      </c>
      <c r="BK77" s="35" t="s">
        <v>13</v>
      </c>
      <c r="BL77" s="36">
        <f t="shared" si="30"/>
        <v>0</v>
      </c>
      <c r="BM77" s="35" t="s">
        <v>13</v>
      </c>
      <c r="BN77" s="36">
        <f t="shared" si="31"/>
        <v>1</v>
      </c>
      <c r="BO77" s="35" t="s">
        <v>13</v>
      </c>
      <c r="BP77" s="36">
        <f t="shared" si="32"/>
        <v>1</v>
      </c>
      <c r="BQ77" s="35" t="s">
        <v>14</v>
      </c>
      <c r="BR77" s="36">
        <f t="shared" si="33"/>
        <v>1</v>
      </c>
      <c r="BS77" s="35" t="s">
        <v>13</v>
      </c>
      <c r="BT77" s="36">
        <f t="shared" si="34"/>
        <v>1</v>
      </c>
      <c r="BU77" s="35" t="s">
        <v>14</v>
      </c>
      <c r="BV77" s="36">
        <f t="shared" si="35"/>
        <v>1</v>
      </c>
      <c r="BW77" s="35" t="s">
        <v>16</v>
      </c>
      <c r="BX77" s="36">
        <f t="shared" si="36"/>
        <v>1</v>
      </c>
      <c r="BY77" s="35" t="s">
        <v>14</v>
      </c>
      <c r="BZ77" s="36">
        <f t="shared" si="37"/>
        <v>1</v>
      </c>
      <c r="CA77" s="35" t="s">
        <v>16</v>
      </c>
      <c r="CB77" s="36">
        <f t="shared" si="38"/>
        <v>1</v>
      </c>
      <c r="CC77" s="35" t="s">
        <v>16</v>
      </c>
      <c r="CD77" s="36">
        <f t="shared" si="39"/>
        <v>1</v>
      </c>
      <c r="CE77" s="35" t="s">
        <v>14</v>
      </c>
      <c r="CF77" s="36">
        <f t="shared" si="40"/>
        <v>1</v>
      </c>
      <c r="CG77" s="35" t="s">
        <v>15</v>
      </c>
      <c r="CH77" s="36">
        <f t="shared" si="41"/>
        <v>1</v>
      </c>
      <c r="CI77" s="35">
        <v>2</v>
      </c>
      <c r="CJ77" s="35">
        <v>2</v>
      </c>
      <c r="CK77" s="35">
        <v>4</v>
      </c>
      <c r="CL77" s="35">
        <v>7</v>
      </c>
      <c r="CM77" s="35">
        <v>6</v>
      </c>
      <c r="CN77" s="34">
        <f t="shared" si="45"/>
        <v>31</v>
      </c>
      <c r="CO77" s="37">
        <f t="shared" si="42"/>
        <v>9</v>
      </c>
      <c r="CP77" s="162">
        <f t="shared" si="46"/>
        <v>21</v>
      </c>
      <c r="CQ77" s="163">
        <f t="shared" si="43"/>
        <v>75.25</v>
      </c>
      <c r="CR77" s="10" t="str">
        <f t="shared" si="44"/>
        <v>BAIK SEKALI</v>
      </c>
    </row>
    <row r="78" spans="1:96" thickBot="1" x14ac:dyDescent="0.3">
      <c r="A78" s="1">
        <v>63</v>
      </c>
      <c r="B78" s="49" t="s">
        <v>84</v>
      </c>
      <c r="C78" s="140" t="s">
        <v>229</v>
      </c>
      <c r="D78" s="141" t="s">
        <v>230</v>
      </c>
      <c r="E78" s="141" t="s">
        <v>292</v>
      </c>
      <c r="F78" s="142">
        <v>4</v>
      </c>
      <c r="G78" s="35" t="s">
        <v>14</v>
      </c>
      <c r="H78" s="36">
        <f t="shared" si="2"/>
        <v>0</v>
      </c>
      <c r="I78" s="35" t="s">
        <v>13</v>
      </c>
      <c r="J78" s="36">
        <f t="shared" si="3"/>
        <v>1</v>
      </c>
      <c r="K78" s="16" t="s">
        <v>13</v>
      </c>
      <c r="L78" s="36">
        <f t="shared" si="4"/>
        <v>1</v>
      </c>
      <c r="M78" s="16" t="s">
        <v>17</v>
      </c>
      <c r="N78" s="36">
        <f t="shared" si="5"/>
        <v>1</v>
      </c>
      <c r="O78" s="35" t="s">
        <v>16</v>
      </c>
      <c r="P78" s="36">
        <f t="shared" si="6"/>
        <v>0</v>
      </c>
      <c r="Q78" s="16" t="s">
        <v>14</v>
      </c>
      <c r="R78" s="36">
        <f t="shared" si="7"/>
        <v>0</v>
      </c>
      <c r="S78" s="16" t="s">
        <v>14</v>
      </c>
      <c r="T78" s="36">
        <f t="shared" si="8"/>
        <v>1</v>
      </c>
      <c r="U78" s="16" t="s">
        <v>14</v>
      </c>
      <c r="V78" s="36">
        <f t="shared" si="9"/>
        <v>0</v>
      </c>
      <c r="W78" s="16" t="s">
        <v>16</v>
      </c>
      <c r="X78" s="36">
        <f t="shared" si="10"/>
        <v>1</v>
      </c>
      <c r="Y78" s="16" t="s">
        <v>13</v>
      </c>
      <c r="Z78" s="36">
        <f t="shared" si="11"/>
        <v>0</v>
      </c>
      <c r="AA78" s="16" t="s">
        <v>15</v>
      </c>
      <c r="AB78" s="36">
        <f t="shared" si="12"/>
        <v>1</v>
      </c>
      <c r="AC78" s="16" t="s">
        <v>13</v>
      </c>
      <c r="AD78" s="36">
        <f t="shared" si="13"/>
        <v>0</v>
      </c>
      <c r="AE78" s="16" t="s">
        <v>16</v>
      </c>
      <c r="AF78" s="36">
        <f t="shared" si="14"/>
        <v>1</v>
      </c>
      <c r="AG78" s="16" t="s">
        <v>17</v>
      </c>
      <c r="AH78" s="36">
        <f t="shared" si="15"/>
        <v>0</v>
      </c>
      <c r="AI78" s="16" t="s">
        <v>16</v>
      </c>
      <c r="AJ78" s="36">
        <f t="shared" si="16"/>
        <v>0</v>
      </c>
      <c r="AK78" s="16" t="s">
        <v>13</v>
      </c>
      <c r="AL78" s="36">
        <f t="shared" si="17"/>
        <v>0</v>
      </c>
      <c r="AM78" s="16" t="s">
        <v>16</v>
      </c>
      <c r="AN78" s="36">
        <f t="shared" si="18"/>
        <v>1</v>
      </c>
      <c r="AO78" s="16" t="s">
        <v>15</v>
      </c>
      <c r="AP78" s="36">
        <f t="shared" si="19"/>
        <v>1</v>
      </c>
      <c r="AQ78" s="16" t="s">
        <v>15</v>
      </c>
      <c r="AR78" s="36">
        <f t="shared" si="20"/>
        <v>1</v>
      </c>
      <c r="AS78" s="16" t="s">
        <v>15</v>
      </c>
      <c r="AT78" s="36">
        <f t="shared" si="21"/>
        <v>0</v>
      </c>
      <c r="AU78" s="16" t="s">
        <v>17</v>
      </c>
      <c r="AV78" s="36">
        <f t="shared" si="22"/>
        <v>1</v>
      </c>
      <c r="AW78" s="16" t="s">
        <v>15</v>
      </c>
      <c r="AX78" s="36">
        <f t="shared" si="23"/>
        <v>0</v>
      </c>
      <c r="AY78" s="16" t="s">
        <v>14</v>
      </c>
      <c r="AZ78" s="36">
        <f t="shared" si="24"/>
        <v>0</v>
      </c>
      <c r="BA78" s="16" t="s">
        <v>14</v>
      </c>
      <c r="BB78" s="36">
        <f t="shared" si="25"/>
        <v>0</v>
      </c>
      <c r="BC78" s="16" t="s">
        <v>16</v>
      </c>
      <c r="BD78" s="36">
        <f t="shared" si="26"/>
        <v>1</v>
      </c>
      <c r="BE78" s="35" t="s">
        <v>16</v>
      </c>
      <c r="BF78" s="36">
        <f t="shared" si="27"/>
        <v>0</v>
      </c>
      <c r="BG78" s="16" t="s">
        <v>14</v>
      </c>
      <c r="BH78" s="36">
        <f t="shared" si="28"/>
        <v>0</v>
      </c>
      <c r="BI78" s="16" t="s">
        <v>16</v>
      </c>
      <c r="BJ78" s="36">
        <f t="shared" si="29"/>
        <v>0</v>
      </c>
      <c r="BK78" s="16" t="s">
        <v>13</v>
      </c>
      <c r="BL78" s="36">
        <f t="shared" si="30"/>
        <v>0</v>
      </c>
      <c r="BM78" s="16" t="s">
        <v>13</v>
      </c>
      <c r="BN78" s="36">
        <f t="shared" si="31"/>
        <v>1</v>
      </c>
      <c r="BO78" s="16" t="s">
        <v>17</v>
      </c>
      <c r="BP78" s="36">
        <f t="shared" si="32"/>
        <v>0</v>
      </c>
      <c r="BQ78" s="16" t="s">
        <v>14</v>
      </c>
      <c r="BR78" s="36">
        <f t="shared" si="33"/>
        <v>1</v>
      </c>
      <c r="BS78" s="16" t="s">
        <v>15</v>
      </c>
      <c r="BT78" s="36">
        <f t="shared" si="34"/>
        <v>0</v>
      </c>
      <c r="BU78" s="16" t="s">
        <v>14</v>
      </c>
      <c r="BV78" s="36">
        <f t="shared" si="35"/>
        <v>1</v>
      </c>
      <c r="BW78" s="16" t="s">
        <v>16</v>
      </c>
      <c r="BX78" s="36">
        <f t="shared" si="36"/>
        <v>1</v>
      </c>
      <c r="BY78" s="16" t="s">
        <v>15</v>
      </c>
      <c r="BZ78" s="36">
        <f t="shared" si="37"/>
        <v>0</v>
      </c>
      <c r="CA78" s="16" t="s">
        <v>16</v>
      </c>
      <c r="CB78" s="36">
        <f t="shared" si="38"/>
        <v>1</v>
      </c>
      <c r="CC78" s="16" t="s">
        <v>14</v>
      </c>
      <c r="CD78" s="36">
        <f t="shared" si="39"/>
        <v>0</v>
      </c>
      <c r="CE78" s="16" t="s">
        <v>14</v>
      </c>
      <c r="CF78" s="36">
        <f t="shared" si="40"/>
        <v>1</v>
      </c>
      <c r="CG78" s="16" t="s">
        <v>15</v>
      </c>
      <c r="CH78" s="36">
        <f t="shared" si="41"/>
        <v>1</v>
      </c>
      <c r="CI78" s="16">
        <v>2</v>
      </c>
      <c r="CJ78" s="35">
        <v>5</v>
      </c>
      <c r="CK78" s="16">
        <v>3</v>
      </c>
      <c r="CL78" s="35">
        <v>7</v>
      </c>
      <c r="CM78" s="16">
        <v>5</v>
      </c>
      <c r="CN78" s="34">
        <f t="shared" si="45"/>
        <v>19</v>
      </c>
      <c r="CO78" s="37">
        <f t="shared" si="42"/>
        <v>21</v>
      </c>
      <c r="CP78" s="162">
        <f t="shared" si="46"/>
        <v>22</v>
      </c>
      <c r="CQ78" s="163">
        <f t="shared" si="43"/>
        <v>55.25</v>
      </c>
      <c r="CR78" s="10" t="str">
        <f t="shared" si="44"/>
        <v xml:space="preserve">BAIK </v>
      </c>
    </row>
    <row r="79" spans="1:96" thickBot="1" x14ac:dyDescent="0.3">
      <c r="A79" s="3">
        <v>64</v>
      </c>
      <c r="B79" s="49" t="s">
        <v>85</v>
      </c>
      <c r="C79" s="140" t="s">
        <v>229</v>
      </c>
      <c r="D79" s="141" t="s">
        <v>230</v>
      </c>
      <c r="E79" s="143" t="s">
        <v>293</v>
      </c>
      <c r="F79" s="142">
        <v>3</v>
      </c>
      <c r="G79" s="23" t="s">
        <v>14</v>
      </c>
      <c r="H79" s="36">
        <f t="shared" si="2"/>
        <v>0</v>
      </c>
      <c r="I79" s="25" t="s">
        <v>15</v>
      </c>
      <c r="J79" s="36">
        <f t="shared" si="3"/>
        <v>0</v>
      </c>
      <c r="K79" s="16" t="s">
        <v>13</v>
      </c>
      <c r="L79" s="36">
        <f t="shared" si="4"/>
        <v>1</v>
      </c>
      <c r="M79" s="16" t="s">
        <v>15</v>
      </c>
      <c r="N79" s="36">
        <f t="shared" si="5"/>
        <v>0</v>
      </c>
      <c r="O79" s="23" t="s">
        <v>13</v>
      </c>
      <c r="P79" s="36">
        <f t="shared" si="6"/>
        <v>0</v>
      </c>
      <c r="Q79" s="16" t="s">
        <v>16</v>
      </c>
      <c r="R79" s="36">
        <f t="shared" si="7"/>
        <v>0</v>
      </c>
      <c r="S79" s="16" t="s">
        <v>14</v>
      </c>
      <c r="T79" s="36">
        <f t="shared" si="8"/>
        <v>1</v>
      </c>
      <c r="U79" s="16" t="s">
        <v>15</v>
      </c>
      <c r="V79" s="36">
        <f t="shared" si="9"/>
        <v>0</v>
      </c>
      <c r="W79" s="16" t="s">
        <v>15</v>
      </c>
      <c r="X79" s="36">
        <f t="shared" si="10"/>
        <v>0</v>
      </c>
      <c r="Y79" s="16" t="s">
        <v>15</v>
      </c>
      <c r="Z79" s="36">
        <f t="shared" si="11"/>
        <v>1</v>
      </c>
      <c r="AA79" s="16" t="s">
        <v>15</v>
      </c>
      <c r="AB79" s="36">
        <f t="shared" si="12"/>
        <v>1</v>
      </c>
      <c r="AC79" s="16" t="s">
        <v>17</v>
      </c>
      <c r="AD79" s="36">
        <f t="shared" si="13"/>
        <v>1</v>
      </c>
      <c r="AE79" s="16" t="s">
        <v>16</v>
      </c>
      <c r="AF79" s="36">
        <f t="shared" si="14"/>
        <v>1</v>
      </c>
      <c r="AG79" s="16" t="s">
        <v>16</v>
      </c>
      <c r="AH79" s="36">
        <f t="shared" si="15"/>
        <v>1</v>
      </c>
      <c r="AI79" s="16" t="s">
        <v>13</v>
      </c>
      <c r="AJ79" s="36">
        <f t="shared" si="16"/>
        <v>1</v>
      </c>
      <c r="AK79" s="16" t="s">
        <v>15</v>
      </c>
      <c r="AL79" s="36">
        <f t="shared" si="17"/>
        <v>1</v>
      </c>
      <c r="AM79" s="16" t="s">
        <v>13</v>
      </c>
      <c r="AN79" s="36">
        <f t="shared" si="18"/>
        <v>0</v>
      </c>
      <c r="AO79" s="16" t="s">
        <v>14</v>
      </c>
      <c r="AP79" s="36">
        <f t="shared" si="19"/>
        <v>0</v>
      </c>
      <c r="AQ79" s="16" t="s">
        <v>15</v>
      </c>
      <c r="AR79" s="36">
        <f t="shared" si="20"/>
        <v>1</v>
      </c>
      <c r="AS79" s="16" t="s">
        <v>14</v>
      </c>
      <c r="AT79" s="36">
        <f t="shared" si="21"/>
        <v>0</v>
      </c>
      <c r="AU79" s="16" t="s">
        <v>17</v>
      </c>
      <c r="AV79" s="36">
        <f t="shared" si="22"/>
        <v>1</v>
      </c>
      <c r="AW79" s="16" t="s">
        <v>13</v>
      </c>
      <c r="AX79" s="36">
        <f t="shared" si="23"/>
        <v>0</v>
      </c>
      <c r="AY79" s="16" t="s">
        <v>14</v>
      </c>
      <c r="AZ79" s="36">
        <f t="shared" si="24"/>
        <v>0</v>
      </c>
      <c r="BA79" s="16" t="s">
        <v>13</v>
      </c>
      <c r="BB79" s="36">
        <f t="shared" si="25"/>
        <v>0</v>
      </c>
      <c r="BC79" s="16" t="s">
        <v>13</v>
      </c>
      <c r="BD79" s="36">
        <f t="shared" si="26"/>
        <v>0</v>
      </c>
      <c r="BE79" s="22" t="s">
        <v>15</v>
      </c>
      <c r="BF79" s="36">
        <f t="shared" si="27"/>
        <v>0</v>
      </c>
      <c r="BG79" s="16" t="s">
        <v>13</v>
      </c>
      <c r="BH79" s="36">
        <f t="shared" si="28"/>
        <v>1</v>
      </c>
      <c r="BI79" s="16" t="s">
        <v>17</v>
      </c>
      <c r="BJ79" s="36">
        <f t="shared" si="29"/>
        <v>1</v>
      </c>
      <c r="BK79" s="16" t="s">
        <v>13</v>
      </c>
      <c r="BL79" s="36">
        <f t="shared" si="30"/>
        <v>0</v>
      </c>
      <c r="BM79" s="16" t="s">
        <v>13</v>
      </c>
      <c r="BN79" s="36">
        <f t="shared" si="31"/>
        <v>1</v>
      </c>
      <c r="BO79" s="16" t="s">
        <v>17</v>
      </c>
      <c r="BP79" s="36">
        <f t="shared" si="32"/>
        <v>0</v>
      </c>
      <c r="BQ79" s="16" t="s">
        <v>14</v>
      </c>
      <c r="BR79" s="36">
        <f t="shared" si="33"/>
        <v>1</v>
      </c>
      <c r="BS79" s="16" t="s">
        <v>13</v>
      </c>
      <c r="BT79" s="36">
        <f t="shared" si="34"/>
        <v>1</v>
      </c>
      <c r="BU79" s="16" t="s">
        <v>14</v>
      </c>
      <c r="BV79" s="36">
        <f t="shared" si="35"/>
        <v>1</v>
      </c>
      <c r="BW79" s="16" t="s">
        <v>15</v>
      </c>
      <c r="BX79" s="36">
        <f t="shared" si="36"/>
        <v>0</v>
      </c>
      <c r="BY79" s="16" t="s">
        <v>13</v>
      </c>
      <c r="BZ79" s="36">
        <f t="shared" si="37"/>
        <v>0</v>
      </c>
      <c r="CA79" s="16" t="s">
        <v>16</v>
      </c>
      <c r="CB79" s="36">
        <f t="shared" si="38"/>
        <v>1</v>
      </c>
      <c r="CC79" s="16" t="s">
        <v>16</v>
      </c>
      <c r="CD79" s="36">
        <f t="shared" si="39"/>
        <v>1</v>
      </c>
      <c r="CE79" s="16" t="s">
        <v>14</v>
      </c>
      <c r="CF79" s="36">
        <f t="shared" si="40"/>
        <v>1</v>
      </c>
      <c r="CG79" s="16" t="s">
        <v>15</v>
      </c>
      <c r="CH79" s="36">
        <f t="shared" si="41"/>
        <v>1</v>
      </c>
      <c r="CI79" s="16">
        <v>2</v>
      </c>
      <c r="CJ79" s="35">
        <v>5</v>
      </c>
      <c r="CK79" s="16">
        <v>0</v>
      </c>
      <c r="CL79" s="35">
        <v>7</v>
      </c>
      <c r="CM79" s="16">
        <v>7</v>
      </c>
      <c r="CN79" s="34">
        <f t="shared" si="45"/>
        <v>21</v>
      </c>
      <c r="CO79" s="37">
        <f t="shared" si="42"/>
        <v>19</v>
      </c>
      <c r="CP79" s="162">
        <f t="shared" si="46"/>
        <v>21</v>
      </c>
      <c r="CQ79" s="163">
        <f t="shared" si="43"/>
        <v>57.75</v>
      </c>
      <c r="CR79" s="10" t="str">
        <f t="shared" si="44"/>
        <v xml:space="preserve">BAIK </v>
      </c>
    </row>
    <row r="80" spans="1:96" thickBot="1" x14ac:dyDescent="0.3">
      <c r="A80" s="3">
        <v>65</v>
      </c>
      <c r="B80" s="49" t="s">
        <v>86</v>
      </c>
      <c r="C80" s="140" t="s">
        <v>229</v>
      </c>
      <c r="D80" s="141" t="s">
        <v>230</v>
      </c>
      <c r="E80" s="144" t="s">
        <v>294</v>
      </c>
      <c r="F80" s="142">
        <v>2</v>
      </c>
      <c r="G80" s="23" t="s">
        <v>15</v>
      </c>
      <c r="H80" s="36">
        <f t="shared" si="2"/>
        <v>1</v>
      </c>
      <c r="I80" s="25" t="s">
        <v>13</v>
      </c>
      <c r="J80" s="36">
        <f t="shared" si="3"/>
        <v>1</v>
      </c>
      <c r="K80" s="16" t="s">
        <v>15</v>
      </c>
      <c r="L80" s="36">
        <f t="shared" si="4"/>
        <v>0</v>
      </c>
      <c r="M80" s="16" t="s">
        <v>17</v>
      </c>
      <c r="N80" s="36">
        <f t="shared" si="5"/>
        <v>1</v>
      </c>
      <c r="O80" s="23" t="s">
        <v>16</v>
      </c>
      <c r="P80" s="36">
        <f t="shared" si="6"/>
        <v>0</v>
      </c>
      <c r="Q80" s="16" t="s">
        <v>17</v>
      </c>
      <c r="R80" s="36">
        <f t="shared" si="7"/>
        <v>1</v>
      </c>
      <c r="S80" s="16" t="s">
        <v>17</v>
      </c>
      <c r="T80" s="36">
        <f t="shared" si="8"/>
        <v>0</v>
      </c>
      <c r="U80" s="16" t="s">
        <v>15</v>
      </c>
      <c r="V80" s="36">
        <f t="shared" si="9"/>
        <v>0</v>
      </c>
      <c r="W80" s="16" t="s">
        <v>17</v>
      </c>
      <c r="X80" s="36">
        <f t="shared" si="10"/>
        <v>0</v>
      </c>
      <c r="Y80" s="16" t="s">
        <v>15</v>
      </c>
      <c r="Z80" s="36">
        <f t="shared" si="11"/>
        <v>1</v>
      </c>
      <c r="AA80" s="16" t="s">
        <v>14</v>
      </c>
      <c r="AB80" s="36">
        <f t="shared" si="12"/>
        <v>0</v>
      </c>
      <c r="AC80" s="16" t="s">
        <v>13</v>
      </c>
      <c r="AD80" s="36">
        <f t="shared" si="13"/>
        <v>0</v>
      </c>
      <c r="AE80" s="16" t="s">
        <v>16</v>
      </c>
      <c r="AF80" s="36">
        <f t="shared" si="14"/>
        <v>1</v>
      </c>
      <c r="AG80" s="16" t="s">
        <v>16</v>
      </c>
      <c r="AH80" s="36">
        <f t="shared" si="15"/>
        <v>1</v>
      </c>
      <c r="AI80" s="16" t="s">
        <v>16</v>
      </c>
      <c r="AJ80" s="36">
        <f t="shared" si="16"/>
        <v>0</v>
      </c>
      <c r="AK80" s="16" t="s">
        <v>15</v>
      </c>
      <c r="AL80" s="36">
        <f t="shared" si="17"/>
        <v>1</v>
      </c>
      <c r="AM80" s="16" t="s">
        <v>16</v>
      </c>
      <c r="AN80" s="36">
        <f t="shared" si="18"/>
        <v>1</v>
      </c>
      <c r="AO80" s="16" t="s">
        <v>17</v>
      </c>
      <c r="AP80" s="36">
        <f t="shared" si="19"/>
        <v>0</v>
      </c>
      <c r="AQ80" s="16" t="s">
        <v>15</v>
      </c>
      <c r="AR80" s="36">
        <f t="shared" si="20"/>
        <v>1</v>
      </c>
      <c r="AS80" s="16" t="s">
        <v>15</v>
      </c>
      <c r="AT80" s="36">
        <f t="shared" si="21"/>
        <v>0</v>
      </c>
      <c r="AU80" s="16" t="s">
        <v>17</v>
      </c>
      <c r="AV80" s="36">
        <f t="shared" si="22"/>
        <v>1</v>
      </c>
      <c r="AW80" s="16" t="s">
        <v>14</v>
      </c>
      <c r="AX80" s="36">
        <f t="shared" si="23"/>
        <v>0</v>
      </c>
      <c r="AY80" s="17" t="s">
        <v>14</v>
      </c>
      <c r="AZ80" s="36">
        <f t="shared" si="24"/>
        <v>0</v>
      </c>
      <c r="BA80" s="16" t="s">
        <v>13</v>
      </c>
      <c r="BB80" s="36">
        <f t="shared" si="25"/>
        <v>0</v>
      </c>
      <c r="BC80" s="16" t="s">
        <v>13</v>
      </c>
      <c r="BD80" s="36">
        <f t="shared" si="26"/>
        <v>0</v>
      </c>
      <c r="BE80" s="22" t="s">
        <v>13</v>
      </c>
      <c r="BF80" s="36">
        <f t="shared" si="27"/>
        <v>1</v>
      </c>
      <c r="BG80" s="16" t="s">
        <v>13</v>
      </c>
      <c r="BH80" s="36">
        <f t="shared" si="28"/>
        <v>1</v>
      </c>
      <c r="BI80" s="16" t="s">
        <v>17</v>
      </c>
      <c r="BJ80" s="36">
        <f t="shared" si="29"/>
        <v>1</v>
      </c>
      <c r="BK80" s="16" t="s">
        <v>17</v>
      </c>
      <c r="BL80" s="36">
        <f t="shared" si="30"/>
        <v>1</v>
      </c>
      <c r="BM80" s="16" t="s">
        <v>13</v>
      </c>
      <c r="BN80" s="36">
        <f t="shared" si="31"/>
        <v>1</v>
      </c>
      <c r="BO80" s="16" t="s">
        <v>13</v>
      </c>
      <c r="BP80" s="36">
        <f t="shared" si="32"/>
        <v>1</v>
      </c>
      <c r="BQ80" s="16" t="s">
        <v>14</v>
      </c>
      <c r="BR80" s="36">
        <f t="shared" si="33"/>
        <v>1</v>
      </c>
      <c r="BS80" s="16" t="s">
        <v>13</v>
      </c>
      <c r="BT80" s="36">
        <f t="shared" si="34"/>
        <v>1</v>
      </c>
      <c r="BU80" s="16" t="s">
        <v>13</v>
      </c>
      <c r="BV80" s="36">
        <f t="shared" si="35"/>
        <v>0</v>
      </c>
      <c r="BW80" s="16" t="s">
        <v>14</v>
      </c>
      <c r="BX80" s="36">
        <f t="shared" si="36"/>
        <v>0</v>
      </c>
      <c r="BY80" s="16" t="s">
        <v>16</v>
      </c>
      <c r="BZ80" s="36">
        <f t="shared" si="37"/>
        <v>0</v>
      </c>
      <c r="CA80" s="16" t="s">
        <v>16</v>
      </c>
      <c r="CB80" s="36">
        <f t="shared" si="38"/>
        <v>1</v>
      </c>
      <c r="CC80" s="16" t="s">
        <v>15</v>
      </c>
      <c r="CD80" s="36">
        <f t="shared" si="39"/>
        <v>0</v>
      </c>
      <c r="CE80" s="16" t="s">
        <v>15</v>
      </c>
      <c r="CF80" s="36">
        <f t="shared" si="40"/>
        <v>0</v>
      </c>
      <c r="CG80" s="16" t="s">
        <v>15</v>
      </c>
      <c r="CH80" s="36">
        <f t="shared" si="41"/>
        <v>1</v>
      </c>
      <c r="CI80" s="16">
        <v>2</v>
      </c>
      <c r="CJ80" s="35">
        <v>2</v>
      </c>
      <c r="CK80" s="16">
        <v>5</v>
      </c>
      <c r="CL80" s="35">
        <v>6</v>
      </c>
      <c r="CM80" s="16">
        <v>5</v>
      </c>
      <c r="CN80" s="34">
        <f t="shared" ref="CN80:CN111" si="47">H80+J80+L80+N80+P80+R80+T80+V80+X80+Z80+AB80+AD80+AF80+AH80+AJ80+AL80+AN80+AP80+AR80+AT80+AV80+AX80+AZ80+BB80+BD80+BF80+BH80+BJ80+BL80+BN80+BP80+BR80+BT80+BV80+BX80+BZ80+CB80+CD80+CF80+CH80</f>
        <v>21</v>
      </c>
      <c r="CO80" s="37">
        <f t="shared" si="42"/>
        <v>19</v>
      </c>
      <c r="CP80" s="162">
        <f t="shared" ref="CP80:CP111" si="48">SUM(CI80:CM80)</f>
        <v>20</v>
      </c>
      <c r="CQ80" s="163">
        <f t="shared" si="43"/>
        <v>56.75</v>
      </c>
      <c r="CR80" s="10" t="str">
        <f t="shared" si="44"/>
        <v xml:space="preserve">BAIK </v>
      </c>
    </row>
    <row r="81" spans="1:96" thickBot="1" x14ac:dyDescent="0.3">
      <c r="A81" s="1">
        <v>66</v>
      </c>
      <c r="B81" s="49" t="s">
        <v>87</v>
      </c>
      <c r="C81" s="140" t="s">
        <v>229</v>
      </c>
      <c r="D81" s="141" t="s">
        <v>230</v>
      </c>
      <c r="E81" s="144" t="s">
        <v>295</v>
      </c>
      <c r="F81" s="142">
        <v>5</v>
      </c>
      <c r="G81" s="23" t="s">
        <v>15</v>
      </c>
      <c r="H81" s="36">
        <f t="shared" ref="H81:H120" si="49">IF(G81=$G$15,1,0)</f>
        <v>1</v>
      </c>
      <c r="I81" s="25" t="s">
        <v>13</v>
      </c>
      <c r="J81" s="36">
        <f t="shared" ref="J81:J120" si="50">IF(I81=$I$15,1,0)</f>
        <v>1</v>
      </c>
      <c r="K81" s="16" t="s">
        <v>13</v>
      </c>
      <c r="L81" s="36">
        <f t="shared" ref="L81:L120" si="51">IF(K81=$K$15,1,0)</f>
        <v>1</v>
      </c>
      <c r="M81" s="16" t="s">
        <v>17</v>
      </c>
      <c r="N81" s="36">
        <f t="shared" ref="N81:N120" si="52">IF(M81=$M$15,1,0)</f>
        <v>1</v>
      </c>
      <c r="O81" s="23" t="s">
        <v>13</v>
      </c>
      <c r="P81" s="36">
        <f t="shared" ref="P81:P120" si="53">IF(O81=$O$15,1,0)</f>
        <v>0</v>
      </c>
      <c r="Q81" s="16" t="s">
        <v>17</v>
      </c>
      <c r="R81" s="36">
        <f t="shared" ref="R81:R120" si="54">IF(Q81=$Q$15,1,0)</f>
        <v>1</v>
      </c>
      <c r="S81" s="16" t="s">
        <v>14</v>
      </c>
      <c r="T81" s="36">
        <f t="shared" ref="T81:T120" si="55">IF(S81=$S$15,1,0)</f>
        <v>1</v>
      </c>
      <c r="U81" s="16" t="s">
        <v>16</v>
      </c>
      <c r="V81" s="36">
        <f t="shared" ref="V81:V120" si="56">IF(U81=$U$15,1,0)</f>
        <v>1</v>
      </c>
      <c r="W81" s="16" t="s">
        <v>17</v>
      </c>
      <c r="X81" s="36">
        <f t="shared" ref="X81:X120" si="57">IF(W81=$W$15,1,0)</f>
        <v>0</v>
      </c>
      <c r="Y81" s="16" t="s">
        <v>15</v>
      </c>
      <c r="Z81" s="36">
        <f t="shared" ref="Z81:Z120" si="58">IF(Y81=$Y$15,1,0)</f>
        <v>1</v>
      </c>
      <c r="AA81" s="16" t="s">
        <v>15</v>
      </c>
      <c r="AB81" s="36">
        <f t="shared" ref="AB81:AB120" si="59">IF(AA81=$AA$15,1,0)</f>
        <v>1</v>
      </c>
      <c r="AC81" s="16" t="s">
        <v>17</v>
      </c>
      <c r="AD81" s="36">
        <f t="shared" ref="AD81:AD120" si="60">IF(AC81=$AC$15,1,0)</f>
        <v>1</v>
      </c>
      <c r="AE81" s="16" t="s">
        <v>16</v>
      </c>
      <c r="AF81" s="36">
        <f t="shared" ref="AF81:AF120" si="61">IF(AE81=$AE$15,1,0)</f>
        <v>1</v>
      </c>
      <c r="AG81" s="16" t="s">
        <v>16</v>
      </c>
      <c r="AH81" s="36">
        <f t="shared" ref="AH81:AH120" si="62">IF(AG81=$AG$15,1,0)</f>
        <v>1</v>
      </c>
      <c r="AI81" s="16" t="s">
        <v>15</v>
      </c>
      <c r="AJ81" s="36">
        <f t="shared" ref="AJ81:AJ120" si="63">IF(AI81=$AI$15,1,0)</f>
        <v>0</v>
      </c>
      <c r="AK81" s="16" t="s">
        <v>15</v>
      </c>
      <c r="AL81" s="36">
        <f t="shared" ref="AL81:AL120" si="64">IF(AK81=$AK$15,1,0)</f>
        <v>1</v>
      </c>
      <c r="AM81" s="16" t="s">
        <v>13</v>
      </c>
      <c r="AN81" s="36">
        <f t="shared" ref="AN81:AN120" si="65">IF(AM81=$AM$15,1,0)</f>
        <v>0</v>
      </c>
      <c r="AO81" s="16" t="s">
        <v>14</v>
      </c>
      <c r="AP81" s="36">
        <f t="shared" ref="AP81:AP120" si="66">IF(AO81=$AO$15,1,0)</f>
        <v>0</v>
      </c>
      <c r="AQ81" s="16" t="s">
        <v>15</v>
      </c>
      <c r="AR81" s="36">
        <f t="shared" ref="AR81:AR120" si="67">IF(AQ81=$AQ$15,1,0)</f>
        <v>1</v>
      </c>
      <c r="AS81" s="16" t="s">
        <v>15</v>
      </c>
      <c r="AT81" s="36">
        <f t="shared" ref="AT81:AT120" si="68">IF(AS81=$AS$15,1,0)</f>
        <v>0</v>
      </c>
      <c r="AU81" s="16" t="s">
        <v>14</v>
      </c>
      <c r="AV81" s="36">
        <f t="shared" ref="AV81:AV120" si="69">IF(AU81=$AU$15,1,0)</f>
        <v>0</v>
      </c>
      <c r="AW81" s="16" t="s">
        <v>17</v>
      </c>
      <c r="AX81" s="36">
        <f t="shared" ref="AX81:AX120" si="70">IF(AW81=$AW$15,1,0)</f>
        <v>0</v>
      </c>
      <c r="AY81" s="35" t="s">
        <v>17</v>
      </c>
      <c r="AZ81" s="36">
        <f t="shared" ref="AZ81:AZ120" si="71">IF(AY81=$AY$15,1,0)</f>
        <v>0</v>
      </c>
      <c r="BA81" s="16" t="s">
        <v>14</v>
      </c>
      <c r="BB81" s="36">
        <f t="shared" ref="BB81:BB120" si="72">IF(BA81=$BA$15,1,0)</f>
        <v>0</v>
      </c>
      <c r="BC81" s="16" t="s">
        <v>13</v>
      </c>
      <c r="BD81" s="36">
        <f t="shared" ref="BD81:BD120" si="73">IF(BC81=$BC$15,1,0)</f>
        <v>0</v>
      </c>
      <c r="BE81" s="22" t="s">
        <v>13</v>
      </c>
      <c r="BF81" s="36">
        <f t="shared" ref="BF81:BF120" si="74">IF(BE81=$BE$15,1,0)</f>
        <v>1</v>
      </c>
      <c r="BG81" s="16" t="s">
        <v>13</v>
      </c>
      <c r="BH81" s="36">
        <f t="shared" ref="BH81:BH120" si="75">IF(BG81=$BG$15,1,0)</f>
        <v>1</v>
      </c>
      <c r="BI81" s="16" t="s">
        <v>17</v>
      </c>
      <c r="BJ81" s="36">
        <f t="shared" ref="BJ81:BJ120" si="76">IF(BI81=$BI$15,1,0)</f>
        <v>1</v>
      </c>
      <c r="BK81" s="16" t="s">
        <v>15</v>
      </c>
      <c r="BL81" s="36">
        <f t="shared" ref="BL81:BL120" si="77">IF(BK81=$BK$15,1,0)</f>
        <v>0</v>
      </c>
      <c r="BM81" s="16" t="s">
        <v>15</v>
      </c>
      <c r="BN81" s="36">
        <f t="shared" ref="BN81:BN120" si="78">IF(BM81=$BM$15,1,0)</f>
        <v>0</v>
      </c>
      <c r="BO81" s="16" t="s">
        <v>17</v>
      </c>
      <c r="BP81" s="36">
        <f t="shared" ref="BP81:BP120" si="79">IF(BO81=$BO$15,1,0)</f>
        <v>0</v>
      </c>
      <c r="BQ81" s="16" t="s">
        <v>16</v>
      </c>
      <c r="BR81" s="36">
        <f t="shared" ref="BR81:BR120" si="80">IF(BQ81=$BQ$15,1,0)</f>
        <v>0</v>
      </c>
      <c r="BS81" s="16" t="s">
        <v>13</v>
      </c>
      <c r="BT81" s="36">
        <f t="shared" ref="BT81:BT120" si="81">IF(BS81=$BS$15,1,0)</f>
        <v>1</v>
      </c>
      <c r="BU81" s="16" t="s">
        <v>16</v>
      </c>
      <c r="BV81" s="36">
        <f t="shared" ref="BV81:BV120" si="82">IF(BU81=$BU$15,1,0)</f>
        <v>0</v>
      </c>
      <c r="BW81" s="16" t="s">
        <v>16</v>
      </c>
      <c r="BX81" s="36">
        <f t="shared" ref="BX81:BX120" si="83">IF(BW81=$BW$15,1,0)</f>
        <v>1</v>
      </c>
      <c r="BY81" s="16" t="s">
        <v>17</v>
      </c>
      <c r="BZ81" s="36">
        <f t="shared" ref="BZ81:BZ120" si="84">IF(BY81=$BY$15,1,0)</f>
        <v>0</v>
      </c>
      <c r="CA81" s="16" t="s">
        <v>16</v>
      </c>
      <c r="CB81" s="36">
        <f t="shared" ref="CB81:CB120" si="85">IF(CA81=$CA$15,1,0)</f>
        <v>1</v>
      </c>
      <c r="CC81" s="16" t="s">
        <v>14</v>
      </c>
      <c r="CD81" s="36">
        <f t="shared" ref="CD81:CD120" si="86">IF(CC81=$CC$15,1,0)</f>
        <v>0</v>
      </c>
      <c r="CE81" s="16" t="s">
        <v>14</v>
      </c>
      <c r="CF81" s="36">
        <f t="shared" ref="CF81:CF120" si="87">IF(CE81=$CE$15,1,0)</f>
        <v>1</v>
      </c>
      <c r="CG81" s="16" t="s">
        <v>13</v>
      </c>
      <c r="CH81" s="36">
        <f t="shared" ref="CH81:CH120" si="88">IF(CG81=$CG$15,1,0)</f>
        <v>0</v>
      </c>
      <c r="CI81" s="16">
        <v>2</v>
      </c>
      <c r="CJ81" s="35">
        <v>5</v>
      </c>
      <c r="CK81" s="16">
        <v>5</v>
      </c>
      <c r="CL81" s="35">
        <v>6</v>
      </c>
      <c r="CM81" s="16">
        <v>6</v>
      </c>
      <c r="CN81" s="34">
        <f t="shared" si="47"/>
        <v>21</v>
      </c>
      <c r="CO81" s="37">
        <f t="shared" ref="CO81:CO120" si="89">40-CN81</f>
        <v>19</v>
      </c>
      <c r="CP81" s="162">
        <f t="shared" si="48"/>
        <v>24</v>
      </c>
      <c r="CQ81" s="163">
        <f t="shared" ref="CQ81:CQ119" si="90">CN81*1.75+CP81</f>
        <v>60.75</v>
      </c>
      <c r="CR81" s="10" t="str">
        <f t="shared" ref="CR81:CR120" si="91">IF(CQ81&gt;=59,"BAIK SEKALI",IF(CQ81&gt;=49,"BAIK ",IF(CQ81&gt;=39,"CUKUP",IF(CQ81&lt;=29,"KURANG"))))</f>
        <v>BAIK SEKALI</v>
      </c>
    </row>
    <row r="82" spans="1:96" thickBot="1" x14ac:dyDescent="0.3">
      <c r="A82" s="1">
        <v>67</v>
      </c>
      <c r="B82" s="49" t="s">
        <v>88</v>
      </c>
      <c r="C82" s="140" t="s">
        <v>229</v>
      </c>
      <c r="D82" s="141" t="s">
        <v>230</v>
      </c>
      <c r="E82" s="141" t="s">
        <v>296</v>
      </c>
      <c r="F82" s="142">
        <v>9</v>
      </c>
      <c r="G82" s="35" t="s">
        <v>13</v>
      </c>
      <c r="H82" s="36">
        <f t="shared" si="49"/>
        <v>0</v>
      </c>
      <c r="I82" s="35" t="s">
        <v>13</v>
      </c>
      <c r="J82" s="36">
        <f t="shared" si="50"/>
        <v>1</v>
      </c>
      <c r="K82" s="16" t="s">
        <v>16</v>
      </c>
      <c r="L82" s="36">
        <f t="shared" si="51"/>
        <v>0</v>
      </c>
      <c r="M82" s="16" t="s">
        <v>13</v>
      </c>
      <c r="N82" s="36">
        <f t="shared" si="52"/>
        <v>0</v>
      </c>
      <c r="O82" s="35" t="s">
        <v>13</v>
      </c>
      <c r="P82" s="36">
        <f t="shared" si="53"/>
        <v>0</v>
      </c>
      <c r="Q82" s="16" t="s">
        <v>14</v>
      </c>
      <c r="R82" s="36">
        <f t="shared" si="54"/>
        <v>0</v>
      </c>
      <c r="S82" s="16" t="s">
        <v>16</v>
      </c>
      <c r="T82" s="36">
        <f t="shared" si="55"/>
        <v>0</v>
      </c>
      <c r="U82" s="16" t="s">
        <v>15</v>
      </c>
      <c r="V82" s="36">
        <f t="shared" si="56"/>
        <v>0</v>
      </c>
      <c r="W82" s="16" t="s">
        <v>17</v>
      </c>
      <c r="X82" s="36">
        <f t="shared" si="57"/>
        <v>0</v>
      </c>
      <c r="Y82" s="16" t="s">
        <v>15</v>
      </c>
      <c r="Z82" s="36">
        <f t="shared" si="58"/>
        <v>1</v>
      </c>
      <c r="AA82" s="16" t="s">
        <v>15</v>
      </c>
      <c r="AB82" s="36">
        <f t="shared" si="59"/>
        <v>1</v>
      </c>
      <c r="AC82" s="16" t="s">
        <v>13</v>
      </c>
      <c r="AD82" s="36">
        <f t="shared" si="60"/>
        <v>0</v>
      </c>
      <c r="AE82" s="16" t="s">
        <v>16</v>
      </c>
      <c r="AF82" s="36">
        <f t="shared" si="61"/>
        <v>1</v>
      </c>
      <c r="AG82" s="16" t="s">
        <v>17</v>
      </c>
      <c r="AH82" s="36">
        <f t="shared" si="62"/>
        <v>0</v>
      </c>
      <c r="AI82" s="16" t="s">
        <v>15</v>
      </c>
      <c r="AJ82" s="36">
        <f t="shared" si="63"/>
        <v>0</v>
      </c>
      <c r="AK82" s="16" t="s">
        <v>15</v>
      </c>
      <c r="AL82" s="36">
        <f t="shared" si="64"/>
        <v>1</v>
      </c>
      <c r="AM82" s="16" t="s">
        <v>13</v>
      </c>
      <c r="AN82" s="36">
        <f t="shared" si="65"/>
        <v>0</v>
      </c>
      <c r="AO82" s="16" t="s">
        <v>13</v>
      </c>
      <c r="AP82" s="36">
        <f t="shared" si="66"/>
        <v>0</v>
      </c>
      <c r="AQ82" s="16" t="s">
        <v>15</v>
      </c>
      <c r="AR82" s="36">
        <f t="shared" si="67"/>
        <v>1</v>
      </c>
      <c r="AS82" s="16" t="s">
        <v>16</v>
      </c>
      <c r="AT82" s="36">
        <f t="shared" si="68"/>
        <v>1</v>
      </c>
      <c r="AU82" s="16" t="s">
        <v>17</v>
      </c>
      <c r="AV82" s="36">
        <f t="shared" si="69"/>
        <v>1</v>
      </c>
      <c r="AW82" s="16" t="s">
        <v>14</v>
      </c>
      <c r="AX82" s="36">
        <f t="shared" si="70"/>
        <v>0</v>
      </c>
      <c r="AY82" s="35" t="s">
        <v>14</v>
      </c>
      <c r="AZ82" s="36">
        <f t="shared" si="71"/>
        <v>0</v>
      </c>
      <c r="BA82" s="16" t="s">
        <v>13</v>
      </c>
      <c r="BB82" s="36">
        <f t="shared" si="72"/>
        <v>0</v>
      </c>
      <c r="BC82" s="16" t="s">
        <v>16</v>
      </c>
      <c r="BD82" s="36">
        <f t="shared" si="73"/>
        <v>1</v>
      </c>
      <c r="BE82" s="35" t="s">
        <v>14</v>
      </c>
      <c r="BF82" s="36">
        <f t="shared" si="74"/>
        <v>0</v>
      </c>
      <c r="BG82" s="16" t="s">
        <v>17</v>
      </c>
      <c r="BH82" s="36">
        <f t="shared" si="75"/>
        <v>0</v>
      </c>
      <c r="BI82" s="16" t="s">
        <v>17</v>
      </c>
      <c r="BJ82" s="36">
        <f t="shared" si="76"/>
        <v>1</v>
      </c>
      <c r="BK82" s="16" t="s">
        <v>13</v>
      </c>
      <c r="BL82" s="36">
        <f t="shared" si="77"/>
        <v>0</v>
      </c>
      <c r="BM82" s="16" t="s">
        <v>13</v>
      </c>
      <c r="BN82" s="36">
        <f t="shared" si="78"/>
        <v>1</v>
      </c>
      <c r="BO82" s="16" t="s">
        <v>13</v>
      </c>
      <c r="BP82" s="36">
        <f t="shared" si="79"/>
        <v>1</v>
      </c>
      <c r="BQ82" s="16" t="s">
        <v>14</v>
      </c>
      <c r="BR82" s="36">
        <f t="shared" si="80"/>
        <v>1</v>
      </c>
      <c r="BS82" s="16" t="s">
        <v>15</v>
      </c>
      <c r="BT82" s="36">
        <f t="shared" si="81"/>
        <v>0</v>
      </c>
      <c r="BU82" s="16" t="s">
        <v>14</v>
      </c>
      <c r="BV82" s="36">
        <f t="shared" si="82"/>
        <v>1</v>
      </c>
      <c r="BW82" s="16" t="s">
        <v>15</v>
      </c>
      <c r="BX82" s="36">
        <f t="shared" si="83"/>
        <v>0</v>
      </c>
      <c r="BY82" s="16" t="s">
        <v>14</v>
      </c>
      <c r="BZ82" s="36">
        <f t="shared" si="84"/>
        <v>1</v>
      </c>
      <c r="CA82" s="16" t="s">
        <v>16</v>
      </c>
      <c r="CB82" s="36">
        <f t="shared" si="85"/>
        <v>1</v>
      </c>
      <c r="CC82" s="16" t="s">
        <v>16</v>
      </c>
      <c r="CD82" s="36">
        <f t="shared" si="86"/>
        <v>1</v>
      </c>
      <c r="CE82" s="16" t="s">
        <v>14</v>
      </c>
      <c r="CF82" s="36">
        <f t="shared" si="87"/>
        <v>1</v>
      </c>
      <c r="CG82" s="16" t="s">
        <v>13</v>
      </c>
      <c r="CH82" s="36">
        <f t="shared" si="88"/>
        <v>0</v>
      </c>
      <c r="CI82" s="16">
        <v>2</v>
      </c>
      <c r="CJ82" s="35">
        <v>5</v>
      </c>
      <c r="CK82" s="16">
        <v>7</v>
      </c>
      <c r="CL82" s="35">
        <v>7</v>
      </c>
      <c r="CM82" s="16">
        <v>4</v>
      </c>
      <c r="CN82" s="34">
        <f t="shared" si="47"/>
        <v>18</v>
      </c>
      <c r="CO82" s="37">
        <f t="shared" si="89"/>
        <v>22</v>
      </c>
      <c r="CP82" s="162">
        <f t="shared" si="48"/>
        <v>25</v>
      </c>
      <c r="CQ82" s="163">
        <f t="shared" si="90"/>
        <v>56.5</v>
      </c>
      <c r="CR82" s="10" t="str">
        <f t="shared" si="91"/>
        <v xml:space="preserve">BAIK </v>
      </c>
    </row>
    <row r="83" spans="1:96" thickBot="1" x14ac:dyDescent="0.3">
      <c r="A83" s="3">
        <v>68</v>
      </c>
      <c r="B83" s="49" t="s">
        <v>89</v>
      </c>
      <c r="C83" s="140" t="s">
        <v>229</v>
      </c>
      <c r="D83" s="141" t="s">
        <v>230</v>
      </c>
      <c r="E83" s="144" t="s">
        <v>297</v>
      </c>
      <c r="F83" s="142">
        <v>8</v>
      </c>
      <c r="G83" s="23" t="s">
        <v>15</v>
      </c>
      <c r="H83" s="36">
        <f t="shared" si="49"/>
        <v>1</v>
      </c>
      <c r="I83" s="25" t="s">
        <v>13</v>
      </c>
      <c r="J83" s="36">
        <f t="shared" si="50"/>
        <v>1</v>
      </c>
      <c r="K83" s="16" t="s">
        <v>13</v>
      </c>
      <c r="L83" s="36">
        <f t="shared" si="51"/>
        <v>1</v>
      </c>
      <c r="M83" s="16" t="s">
        <v>17</v>
      </c>
      <c r="N83" s="36">
        <f t="shared" si="52"/>
        <v>1</v>
      </c>
      <c r="O83" s="26" t="s">
        <v>13</v>
      </c>
      <c r="P83" s="36">
        <f t="shared" si="53"/>
        <v>0</v>
      </c>
      <c r="Q83" s="16" t="s">
        <v>17</v>
      </c>
      <c r="R83" s="36">
        <f t="shared" si="54"/>
        <v>1</v>
      </c>
      <c r="S83" s="16" t="s">
        <v>14</v>
      </c>
      <c r="T83" s="36">
        <f t="shared" si="55"/>
        <v>1</v>
      </c>
      <c r="U83" s="16" t="s">
        <v>15</v>
      </c>
      <c r="V83" s="36">
        <f t="shared" si="56"/>
        <v>0</v>
      </c>
      <c r="W83" s="16" t="s">
        <v>17</v>
      </c>
      <c r="X83" s="36">
        <f t="shared" si="57"/>
        <v>0</v>
      </c>
      <c r="Y83" s="16" t="s">
        <v>16</v>
      </c>
      <c r="Z83" s="36">
        <f t="shared" si="58"/>
        <v>0</v>
      </c>
      <c r="AA83" s="16" t="s">
        <v>15</v>
      </c>
      <c r="AB83" s="36">
        <f t="shared" si="59"/>
        <v>1</v>
      </c>
      <c r="AC83" s="16" t="s">
        <v>17</v>
      </c>
      <c r="AD83" s="36">
        <f t="shared" si="60"/>
        <v>1</v>
      </c>
      <c r="AE83" s="16" t="s">
        <v>16</v>
      </c>
      <c r="AF83" s="36">
        <f t="shared" si="61"/>
        <v>1</v>
      </c>
      <c r="AG83" s="16" t="s">
        <v>17</v>
      </c>
      <c r="AH83" s="36">
        <f t="shared" si="62"/>
        <v>0</v>
      </c>
      <c r="AI83" s="16" t="s">
        <v>17</v>
      </c>
      <c r="AJ83" s="36">
        <f t="shared" si="63"/>
        <v>0</v>
      </c>
      <c r="AK83" s="16" t="s">
        <v>16</v>
      </c>
      <c r="AL83" s="36">
        <f t="shared" si="64"/>
        <v>0</v>
      </c>
      <c r="AM83" s="16" t="s">
        <v>13</v>
      </c>
      <c r="AN83" s="36">
        <f t="shared" si="65"/>
        <v>0</v>
      </c>
      <c r="AO83" s="16" t="s">
        <v>15</v>
      </c>
      <c r="AP83" s="36">
        <f t="shared" si="66"/>
        <v>1</v>
      </c>
      <c r="AQ83" s="16" t="s">
        <v>15</v>
      </c>
      <c r="AR83" s="36">
        <f t="shared" si="67"/>
        <v>1</v>
      </c>
      <c r="AS83" s="16" t="s">
        <v>17</v>
      </c>
      <c r="AT83" s="36">
        <f t="shared" si="68"/>
        <v>0</v>
      </c>
      <c r="AU83" s="16" t="s">
        <v>17</v>
      </c>
      <c r="AV83" s="36">
        <f t="shared" si="69"/>
        <v>1</v>
      </c>
      <c r="AW83" s="16" t="s">
        <v>14</v>
      </c>
      <c r="AX83" s="36">
        <f t="shared" si="70"/>
        <v>0</v>
      </c>
      <c r="AY83" s="20" t="s">
        <v>13</v>
      </c>
      <c r="AZ83" s="36">
        <f t="shared" si="71"/>
        <v>1</v>
      </c>
      <c r="BA83" s="16" t="s">
        <v>13</v>
      </c>
      <c r="BB83" s="36">
        <f t="shared" si="72"/>
        <v>0</v>
      </c>
      <c r="BC83" s="16" t="s">
        <v>16</v>
      </c>
      <c r="BD83" s="36">
        <f t="shared" si="73"/>
        <v>1</v>
      </c>
      <c r="BE83" s="22" t="s">
        <v>15</v>
      </c>
      <c r="BF83" s="36">
        <f t="shared" si="74"/>
        <v>0</v>
      </c>
      <c r="BG83" s="16" t="s">
        <v>13</v>
      </c>
      <c r="BH83" s="36">
        <f t="shared" si="75"/>
        <v>1</v>
      </c>
      <c r="BI83" s="16" t="s">
        <v>17</v>
      </c>
      <c r="BJ83" s="36">
        <f t="shared" si="76"/>
        <v>1</v>
      </c>
      <c r="BK83" s="16" t="s">
        <v>17</v>
      </c>
      <c r="BL83" s="36">
        <f t="shared" si="77"/>
        <v>1</v>
      </c>
      <c r="BM83" s="16" t="s">
        <v>13</v>
      </c>
      <c r="BN83" s="36">
        <f t="shared" si="78"/>
        <v>1</v>
      </c>
      <c r="BO83" s="16" t="s">
        <v>13</v>
      </c>
      <c r="BP83" s="36">
        <f t="shared" si="79"/>
        <v>1</v>
      </c>
      <c r="BQ83" s="16" t="s">
        <v>14</v>
      </c>
      <c r="BR83" s="36">
        <f t="shared" si="80"/>
        <v>1</v>
      </c>
      <c r="BS83" s="16" t="s">
        <v>13</v>
      </c>
      <c r="BT83" s="36">
        <f t="shared" si="81"/>
        <v>1</v>
      </c>
      <c r="BU83" s="16" t="s">
        <v>14</v>
      </c>
      <c r="BV83" s="36">
        <f t="shared" si="82"/>
        <v>1</v>
      </c>
      <c r="BW83" s="16" t="s">
        <v>15</v>
      </c>
      <c r="BX83" s="36">
        <f t="shared" si="83"/>
        <v>0</v>
      </c>
      <c r="BY83" s="16" t="s">
        <v>14</v>
      </c>
      <c r="BZ83" s="36">
        <f t="shared" si="84"/>
        <v>1</v>
      </c>
      <c r="CA83" s="16" t="s">
        <v>16</v>
      </c>
      <c r="CB83" s="36">
        <f t="shared" si="85"/>
        <v>1</v>
      </c>
      <c r="CC83" s="16" t="s">
        <v>16</v>
      </c>
      <c r="CD83" s="36">
        <f t="shared" si="86"/>
        <v>1</v>
      </c>
      <c r="CE83" s="16" t="s">
        <v>14</v>
      </c>
      <c r="CF83" s="36">
        <f t="shared" si="87"/>
        <v>1</v>
      </c>
      <c r="CG83" s="16" t="s">
        <v>15</v>
      </c>
      <c r="CH83" s="36">
        <f t="shared" si="88"/>
        <v>1</v>
      </c>
      <c r="CI83" s="16">
        <v>4</v>
      </c>
      <c r="CJ83" s="35">
        <v>5</v>
      </c>
      <c r="CK83" s="16">
        <v>6</v>
      </c>
      <c r="CL83" s="35">
        <v>7</v>
      </c>
      <c r="CM83" s="16">
        <v>6</v>
      </c>
      <c r="CN83" s="34">
        <f t="shared" si="47"/>
        <v>27</v>
      </c>
      <c r="CO83" s="37">
        <f t="shared" si="89"/>
        <v>13</v>
      </c>
      <c r="CP83" s="162">
        <f t="shared" si="48"/>
        <v>28</v>
      </c>
      <c r="CQ83" s="163">
        <f t="shared" si="90"/>
        <v>75.25</v>
      </c>
      <c r="CR83" s="10" t="str">
        <f t="shared" si="91"/>
        <v>BAIK SEKALI</v>
      </c>
    </row>
    <row r="84" spans="1:96" thickBot="1" x14ac:dyDescent="0.3">
      <c r="A84" s="3">
        <v>69</v>
      </c>
      <c r="B84" s="49" t="s">
        <v>90</v>
      </c>
      <c r="C84" s="140" t="s">
        <v>229</v>
      </c>
      <c r="D84" s="141" t="s">
        <v>230</v>
      </c>
      <c r="E84" s="144" t="s">
        <v>298</v>
      </c>
      <c r="F84" s="142">
        <v>7</v>
      </c>
      <c r="G84" s="23" t="s">
        <v>15</v>
      </c>
      <c r="H84" s="36">
        <f t="shared" si="49"/>
        <v>1</v>
      </c>
      <c r="I84" s="25" t="s">
        <v>13</v>
      </c>
      <c r="J84" s="36">
        <f t="shared" si="50"/>
        <v>1</v>
      </c>
      <c r="K84" s="16" t="s">
        <v>13</v>
      </c>
      <c r="L84" s="36">
        <f t="shared" si="51"/>
        <v>1</v>
      </c>
      <c r="M84" s="16" t="s">
        <v>17</v>
      </c>
      <c r="N84" s="36">
        <f t="shared" si="52"/>
        <v>1</v>
      </c>
      <c r="O84" s="26" t="s">
        <v>15</v>
      </c>
      <c r="P84" s="36">
        <f t="shared" si="53"/>
        <v>0</v>
      </c>
      <c r="Q84" s="16" t="s">
        <v>17</v>
      </c>
      <c r="R84" s="36">
        <f t="shared" si="54"/>
        <v>1</v>
      </c>
      <c r="S84" s="16" t="s">
        <v>14</v>
      </c>
      <c r="T84" s="36">
        <f t="shared" si="55"/>
        <v>1</v>
      </c>
      <c r="U84" s="16" t="s">
        <v>15</v>
      </c>
      <c r="V84" s="36">
        <f t="shared" si="56"/>
        <v>0</v>
      </c>
      <c r="W84" s="16" t="s">
        <v>15</v>
      </c>
      <c r="X84" s="36">
        <f t="shared" si="57"/>
        <v>0</v>
      </c>
      <c r="Y84" s="16" t="s">
        <v>15</v>
      </c>
      <c r="Z84" s="36">
        <f t="shared" si="58"/>
        <v>1</v>
      </c>
      <c r="AA84" s="16" t="s">
        <v>15</v>
      </c>
      <c r="AB84" s="36">
        <f t="shared" si="59"/>
        <v>1</v>
      </c>
      <c r="AC84" s="16" t="s">
        <v>17</v>
      </c>
      <c r="AD84" s="36">
        <f t="shared" si="60"/>
        <v>1</v>
      </c>
      <c r="AE84" s="16" t="s">
        <v>16</v>
      </c>
      <c r="AF84" s="36">
        <f t="shared" si="61"/>
        <v>1</v>
      </c>
      <c r="AG84" s="16" t="s">
        <v>17</v>
      </c>
      <c r="AH84" s="36">
        <f t="shared" si="62"/>
        <v>0</v>
      </c>
      <c r="AI84" s="16" t="s">
        <v>16</v>
      </c>
      <c r="AJ84" s="36">
        <f t="shared" si="63"/>
        <v>0</v>
      </c>
      <c r="AK84" s="16" t="s">
        <v>15</v>
      </c>
      <c r="AL84" s="36">
        <f t="shared" si="64"/>
        <v>1</v>
      </c>
      <c r="AM84" s="16" t="s">
        <v>13</v>
      </c>
      <c r="AN84" s="36">
        <f t="shared" si="65"/>
        <v>0</v>
      </c>
      <c r="AO84" s="16" t="s">
        <v>15</v>
      </c>
      <c r="AP84" s="36">
        <f t="shared" si="66"/>
        <v>1</v>
      </c>
      <c r="AQ84" s="16" t="s">
        <v>15</v>
      </c>
      <c r="AR84" s="36">
        <f t="shared" si="67"/>
        <v>1</v>
      </c>
      <c r="AS84" s="16" t="s">
        <v>17</v>
      </c>
      <c r="AT84" s="36">
        <f t="shared" si="68"/>
        <v>0</v>
      </c>
      <c r="AU84" s="16" t="s">
        <v>17</v>
      </c>
      <c r="AV84" s="36">
        <f t="shared" si="69"/>
        <v>1</v>
      </c>
      <c r="AW84" s="16" t="s">
        <v>13</v>
      </c>
      <c r="AX84" s="36">
        <f t="shared" si="70"/>
        <v>0</v>
      </c>
      <c r="AY84" s="21" t="s">
        <v>14</v>
      </c>
      <c r="AZ84" s="36">
        <f t="shared" si="71"/>
        <v>0</v>
      </c>
      <c r="BA84" s="16" t="s">
        <v>13</v>
      </c>
      <c r="BB84" s="36">
        <f t="shared" si="72"/>
        <v>0</v>
      </c>
      <c r="BC84" s="16" t="s">
        <v>13</v>
      </c>
      <c r="BD84" s="36">
        <f t="shared" si="73"/>
        <v>0</v>
      </c>
      <c r="BE84" s="22" t="s">
        <v>14</v>
      </c>
      <c r="BF84" s="36">
        <f t="shared" si="74"/>
        <v>0</v>
      </c>
      <c r="BG84" s="16" t="s">
        <v>13</v>
      </c>
      <c r="BH84" s="36">
        <f t="shared" si="75"/>
        <v>1</v>
      </c>
      <c r="BI84" s="16" t="s">
        <v>17</v>
      </c>
      <c r="BJ84" s="36">
        <f t="shared" si="76"/>
        <v>1</v>
      </c>
      <c r="BK84" s="16" t="s">
        <v>17</v>
      </c>
      <c r="BL84" s="36">
        <f t="shared" si="77"/>
        <v>1</v>
      </c>
      <c r="BM84" s="16" t="s">
        <v>13</v>
      </c>
      <c r="BN84" s="36">
        <f t="shared" si="78"/>
        <v>1</v>
      </c>
      <c r="BO84" s="16" t="s">
        <v>13</v>
      </c>
      <c r="BP84" s="36">
        <f t="shared" si="79"/>
        <v>1</v>
      </c>
      <c r="BQ84" s="16" t="s">
        <v>14</v>
      </c>
      <c r="BR84" s="36">
        <f t="shared" si="80"/>
        <v>1</v>
      </c>
      <c r="BS84" s="16" t="s">
        <v>13</v>
      </c>
      <c r="BT84" s="36">
        <f t="shared" si="81"/>
        <v>1</v>
      </c>
      <c r="BU84" s="16" t="s">
        <v>14</v>
      </c>
      <c r="BV84" s="36">
        <f t="shared" si="82"/>
        <v>1</v>
      </c>
      <c r="BW84" s="16" t="s">
        <v>14</v>
      </c>
      <c r="BX84" s="36">
        <f t="shared" si="83"/>
        <v>0</v>
      </c>
      <c r="BY84" s="16" t="s">
        <v>17</v>
      </c>
      <c r="BZ84" s="36">
        <f t="shared" si="84"/>
        <v>0</v>
      </c>
      <c r="CA84" s="16" t="s">
        <v>16</v>
      </c>
      <c r="CB84" s="36">
        <f t="shared" si="85"/>
        <v>1</v>
      </c>
      <c r="CC84" s="16" t="s">
        <v>16</v>
      </c>
      <c r="CD84" s="36">
        <f t="shared" si="86"/>
        <v>1</v>
      </c>
      <c r="CE84" s="16" t="s">
        <v>14</v>
      </c>
      <c r="CF84" s="36">
        <f t="shared" si="87"/>
        <v>1</v>
      </c>
      <c r="CG84" s="16" t="s">
        <v>15</v>
      </c>
      <c r="CH84" s="36">
        <f t="shared" si="88"/>
        <v>1</v>
      </c>
      <c r="CI84" s="16">
        <v>4</v>
      </c>
      <c r="CJ84" s="35">
        <v>5</v>
      </c>
      <c r="CK84" s="16">
        <v>6</v>
      </c>
      <c r="CL84" s="35">
        <v>7</v>
      </c>
      <c r="CM84" s="16">
        <v>6</v>
      </c>
      <c r="CN84" s="34">
        <f t="shared" si="47"/>
        <v>26</v>
      </c>
      <c r="CO84" s="37">
        <f t="shared" si="89"/>
        <v>14</v>
      </c>
      <c r="CP84" s="162">
        <f t="shared" si="48"/>
        <v>28</v>
      </c>
      <c r="CQ84" s="163">
        <f t="shared" si="90"/>
        <v>73.5</v>
      </c>
      <c r="CR84" s="10" t="str">
        <f t="shared" si="91"/>
        <v>BAIK SEKALI</v>
      </c>
    </row>
    <row r="85" spans="1:96" thickBot="1" x14ac:dyDescent="0.3">
      <c r="A85" s="1">
        <v>70</v>
      </c>
      <c r="B85" s="49" t="s">
        <v>91</v>
      </c>
      <c r="C85" s="140" t="s">
        <v>229</v>
      </c>
      <c r="D85" s="141" t="s">
        <v>230</v>
      </c>
      <c r="E85" s="144" t="s">
        <v>299</v>
      </c>
      <c r="F85" s="142">
        <v>6</v>
      </c>
      <c r="G85" s="35" t="s">
        <v>15</v>
      </c>
      <c r="H85" s="36">
        <f t="shared" si="49"/>
        <v>1</v>
      </c>
      <c r="I85" s="35" t="s">
        <v>13</v>
      </c>
      <c r="J85" s="36">
        <f t="shared" si="50"/>
        <v>1</v>
      </c>
      <c r="K85" s="16" t="s">
        <v>13</v>
      </c>
      <c r="L85" s="36">
        <f t="shared" si="51"/>
        <v>1</v>
      </c>
      <c r="M85" s="16" t="s">
        <v>15</v>
      </c>
      <c r="N85" s="36">
        <f t="shared" si="52"/>
        <v>0</v>
      </c>
      <c r="O85" s="35" t="s">
        <v>17</v>
      </c>
      <c r="P85" s="36">
        <f t="shared" si="53"/>
        <v>1</v>
      </c>
      <c r="Q85" s="16" t="s">
        <v>13</v>
      </c>
      <c r="R85" s="36">
        <f t="shared" si="54"/>
        <v>0</v>
      </c>
      <c r="S85" s="16" t="s">
        <v>14</v>
      </c>
      <c r="T85" s="36">
        <f t="shared" si="55"/>
        <v>1</v>
      </c>
      <c r="U85" s="16" t="s">
        <v>15</v>
      </c>
      <c r="V85" s="36">
        <f t="shared" si="56"/>
        <v>0</v>
      </c>
      <c r="W85" s="16" t="s">
        <v>17</v>
      </c>
      <c r="X85" s="36">
        <f t="shared" si="57"/>
        <v>0</v>
      </c>
      <c r="Y85" s="16" t="s">
        <v>15</v>
      </c>
      <c r="Z85" s="36">
        <f t="shared" si="58"/>
        <v>1</v>
      </c>
      <c r="AA85" s="16" t="s">
        <v>16</v>
      </c>
      <c r="AB85" s="36">
        <f t="shared" si="59"/>
        <v>0</v>
      </c>
      <c r="AC85" s="16" t="s">
        <v>13</v>
      </c>
      <c r="AD85" s="36">
        <f t="shared" si="60"/>
        <v>0</v>
      </c>
      <c r="AE85" s="16" t="s">
        <v>16</v>
      </c>
      <c r="AF85" s="36">
        <f t="shared" si="61"/>
        <v>1</v>
      </c>
      <c r="AG85" s="16" t="s">
        <v>16</v>
      </c>
      <c r="AH85" s="36">
        <f t="shared" si="62"/>
        <v>1</v>
      </c>
      <c r="AI85" s="16" t="s">
        <v>16</v>
      </c>
      <c r="AJ85" s="36">
        <f t="shared" si="63"/>
        <v>0</v>
      </c>
      <c r="AK85" s="16" t="s">
        <v>15</v>
      </c>
      <c r="AL85" s="36">
        <f t="shared" si="64"/>
        <v>1</v>
      </c>
      <c r="AM85" s="16" t="s">
        <v>13</v>
      </c>
      <c r="AN85" s="36">
        <f t="shared" si="65"/>
        <v>0</v>
      </c>
      <c r="AO85" s="16" t="s">
        <v>14</v>
      </c>
      <c r="AP85" s="36">
        <f t="shared" si="66"/>
        <v>0</v>
      </c>
      <c r="AQ85" s="16" t="s">
        <v>15</v>
      </c>
      <c r="AR85" s="36">
        <f t="shared" si="67"/>
        <v>1</v>
      </c>
      <c r="AS85" s="16" t="s">
        <v>15</v>
      </c>
      <c r="AT85" s="36">
        <f t="shared" si="68"/>
        <v>0</v>
      </c>
      <c r="AU85" s="16" t="s">
        <v>17</v>
      </c>
      <c r="AV85" s="36">
        <f t="shared" si="69"/>
        <v>1</v>
      </c>
      <c r="AW85" s="16" t="s">
        <v>13</v>
      </c>
      <c r="AX85" s="36">
        <f t="shared" si="70"/>
        <v>0</v>
      </c>
      <c r="AY85" s="35" t="s">
        <v>14</v>
      </c>
      <c r="AZ85" s="36">
        <f t="shared" si="71"/>
        <v>0</v>
      </c>
      <c r="BA85" s="16" t="s">
        <v>13</v>
      </c>
      <c r="BB85" s="36">
        <f t="shared" si="72"/>
        <v>0</v>
      </c>
      <c r="BC85" s="16" t="s">
        <v>16</v>
      </c>
      <c r="BD85" s="36">
        <f t="shared" si="73"/>
        <v>1</v>
      </c>
      <c r="BE85" s="35" t="s">
        <v>17</v>
      </c>
      <c r="BF85" s="36">
        <f t="shared" si="74"/>
        <v>0</v>
      </c>
      <c r="BG85" s="16" t="s">
        <v>13</v>
      </c>
      <c r="BH85" s="36">
        <f t="shared" si="75"/>
        <v>1</v>
      </c>
      <c r="BI85" s="16" t="s">
        <v>17</v>
      </c>
      <c r="BJ85" s="36">
        <f t="shared" si="76"/>
        <v>1</v>
      </c>
      <c r="BK85" s="16" t="s">
        <v>14</v>
      </c>
      <c r="BL85" s="36">
        <f t="shared" si="77"/>
        <v>0</v>
      </c>
      <c r="BM85" s="16" t="s">
        <v>13</v>
      </c>
      <c r="BN85" s="36">
        <f t="shared" si="78"/>
        <v>1</v>
      </c>
      <c r="BO85" s="16" t="s">
        <v>17</v>
      </c>
      <c r="BP85" s="36">
        <f t="shared" si="79"/>
        <v>0</v>
      </c>
      <c r="BQ85" s="16" t="s">
        <v>14</v>
      </c>
      <c r="BR85" s="36">
        <f t="shared" si="80"/>
        <v>1</v>
      </c>
      <c r="BS85" s="16" t="s">
        <v>13</v>
      </c>
      <c r="BT85" s="36">
        <f t="shared" si="81"/>
        <v>1</v>
      </c>
      <c r="BU85" s="16" t="s">
        <v>14</v>
      </c>
      <c r="BV85" s="36">
        <f t="shared" si="82"/>
        <v>1</v>
      </c>
      <c r="BW85" s="16" t="s">
        <v>16</v>
      </c>
      <c r="BX85" s="36">
        <f t="shared" si="83"/>
        <v>1</v>
      </c>
      <c r="BY85" s="16" t="s">
        <v>14</v>
      </c>
      <c r="BZ85" s="36">
        <f t="shared" si="84"/>
        <v>1</v>
      </c>
      <c r="CA85" s="16" t="s">
        <v>16</v>
      </c>
      <c r="CB85" s="36">
        <f t="shared" si="85"/>
        <v>1</v>
      </c>
      <c r="CC85" s="16" t="s">
        <v>16</v>
      </c>
      <c r="CD85" s="36">
        <f t="shared" si="86"/>
        <v>1</v>
      </c>
      <c r="CE85" s="16" t="s">
        <v>14</v>
      </c>
      <c r="CF85" s="36">
        <f t="shared" si="87"/>
        <v>1</v>
      </c>
      <c r="CG85" s="16" t="s">
        <v>15</v>
      </c>
      <c r="CH85" s="36">
        <f t="shared" si="88"/>
        <v>1</v>
      </c>
      <c r="CI85" s="16">
        <v>2</v>
      </c>
      <c r="CJ85" s="35">
        <v>5</v>
      </c>
      <c r="CK85" s="16">
        <v>4</v>
      </c>
      <c r="CL85" s="35">
        <v>6</v>
      </c>
      <c r="CM85" s="16">
        <v>5</v>
      </c>
      <c r="CN85" s="34">
        <f t="shared" si="47"/>
        <v>24</v>
      </c>
      <c r="CO85" s="37">
        <f t="shared" si="89"/>
        <v>16</v>
      </c>
      <c r="CP85" s="162">
        <f t="shared" si="48"/>
        <v>22</v>
      </c>
      <c r="CQ85" s="163">
        <f t="shared" si="90"/>
        <v>64</v>
      </c>
      <c r="CR85" s="10" t="str">
        <f t="shared" si="91"/>
        <v>BAIK SEKALI</v>
      </c>
    </row>
    <row r="86" spans="1:96" thickBot="1" x14ac:dyDescent="0.3">
      <c r="A86" s="1">
        <v>71</v>
      </c>
      <c r="B86" s="49" t="s">
        <v>92</v>
      </c>
      <c r="C86" s="134" t="s">
        <v>229</v>
      </c>
      <c r="D86" s="135" t="s">
        <v>230</v>
      </c>
      <c r="E86" s="136" t="s">
        <v>300</v>
      </c>
      <c r="F86" s="139">
        <v>5</v>
      </c>
      <c r="G86" s="23" t="s">
        <v>15</v>
      </c>
      <c r="H86" s="36">
        <f t="shared" si="49"/>
        <v>1</v>
      </c>
      <c r="I86" s="25" t="s">
        <v>13</v>
      </c>
      <c r="J86" s="36">
        <f t="shared" si="50"/>
        <v>1</v>
      </c>
      <c r="K86" s="35" t="s">
        <v>13</v>
      </c>
      <c r="L86" s="36">
        <f t="shared" si="51"/>
        <v>1</v>
      </c>
      <c r="M86" s="35" t="s">
        <v>17</v>
      </c>
      <c r="N86" s="36">
        <f t="shared" si="52"/>
        <v>1</v>
      </c>
      <c r="O86" s="23" t="s">
        <v>13</v>
      </c>
      <c r="P86" s="36">
        <f t="shared" si="53"/>
        <v>0</v>
      </c>
      <c r="Q86" s="35" t="s">
        <v>16</v>
      </c>
      <c r="R86" s="36">
        <f t="shared" si="54"/>
        <v>0</v>
      </c>
      <c r="S86" s="35" t="s">
        <v>14</v>
      </c>
      <c r="T86" s="36">
        <f t="shared" si="55"/>
        <v>1</v>
      </c>
      <c r="U86" s="35" t="s">
        <v>15</v>
      </c>
      <c r="V86" s="36">
        <f t="shared" si="56"/>
        <v>0</v>
      </c>
      <c r="W86" s="35" t="s">
        <v>17</v>
      </c>
      <c r="X86" s="36">
        <f t="shared" si="57"/>
        <v>0</v>
      </c>
      <c r="Y86" s="35" t="s">
        <v>16</v>
      </c>
      <c r="Z86" s="36">
        <f t="shared" si="58"/>
        <v>0</v>
      </c>
      <c r="AA86" s="35" t="s">
        <v>15</v>
      </c>
      <c r="AB86" s="36">
        <f t="shared" si="59"/>
        <v>1</v>
      </c>
      <c r="AC86" s="35" t="s">
        <v>17</v>
      </c>
      <c r="AD86" s="36">
        <f t="shared" si="60"/>
        <v>1</v>
      </c>
      <c r="AE86" s="35" t="s">
        <v>15</v>
      </c>
      <c r="AF86" s="36">
        <f t="shared" si="61"/>
        <v>0</v>
      </c>
      <c r="AG86" s="35" t="s">
        <v>16</v>
      </c>
      <c r="AH86" s="36">
        <f t="shared" si="62"/>
        <v>1</v>
      </c>
      <c r="AI86" s="35" t="s">
        <v>16</v>
      </c>
      <c r="AJ86" s="36">
        <f t="shared" si="63"/>
        <v>0</v>
      </c>
      <c r="AK86" s="35" t="s">
        <v>15</v>
      </c>
      <c r="AL86" s="36">
        <f t="shared" si="64"/>
        <v>1</v>
      </c>
      <c r="AM86" s="35" t="s">
        <v>13</v>
      </c>
      <c r="AN86" s="36">
        <f t="shared" si="65"/>
        <v>0</v>
      </c>
      <c r="AO86" s="35" t="s">
        <v>15</v>
      </c>
      <c r="AP86" s="36">
        <f t="shared" si="66"/>
        <v>1</v>
      </c>
      <c r="AQ86" s="35" t="s">
        <v>15</v>
      </c>
      <c r="AR86" s="36">
        <f t="shared" si="67"/>
        <v>1</v>
      </c>
      <c r="AS86" s="35" t="s">
        <v>15</v>
      </c>
      <c r="AT86" s="36">
        <f t="shared" si="68"/>
        <v>0</v>
      </c>
      <c r="AU86" s="35" t="s">
        <v>17</v>
      </c>
      <c r="AV86" s="36">
        <f t="shared" si="69"/>
        <v>1</v>
      </c>
      <c r="AW86" s="35" t="s">
        <v>13</v>
      </c>
      <c r="AX86" s="36">
        <f t="shared" si="70"/>
        <v>0</v>
      </c>
      <c r="AY86" s="21" t="s">
        <v>14</v>
      </c>
      <c r="AZ86" s="36">
        <f t="shared" si="71"/>
        <v>0</v>
      </c>
      <c r="BA86" s="35" t="s">
        <v>14</v>
      </c>
      <c r="BB86" s="36">
        <f t="shared" si="72"/>
        <v>0</v>
      </c>
      <c r="BC86" s="35" t="s">
        <v>16</v>
      </c>
      <c r="BD86" s="36">
        <f t="shared" si="73"/>
        <v>1</v>
      </c>
      <c r="BE86" s="22" t="s">
        <v>16</v>
      </c>
      <c r="BF86" s="36">
        <f t="shared" si="74"/>
        <v>0</v>
      </c>
      <c r="BG86" s="35" t="s">
        <v>13</v>
      </c>
      <c r="BH86" s="36">
        <f t="shared" si="75"/>
        <v>1</v>
      </c>
      <c r="BI86" s="35" t="s">
        <v>17</v>
      </c>
      <c r="BJ86" s="36">
        <f t="shared" si="76"/>
        <v>1</v>
      </c>
      <c r="BK86" s="35" t="s">
        <v>17</v>
      </c>
      <c r="BL86" s="36">
        <f t="shared" si="77"/>
        <v>1</v>
      </c>
      <c r="BM86" s="35" t="s">
        <v>13</v>
      </c>
      <c r="BN86" s="36">
        <f t="shared" si="78"/>
        <v>1</v>
      </c>
      <c r="BO86" s="35" t="s">
        <v>13</v>
      </c>
      <c r="BP86" s="36">
        <f t="shared" si="79"/>
        <v>1</v>
      </c>
      <c r="BQ86" s="35" t="s">
        <v>14</v>
      </c>
      <c r="BR86" s="36">
        <f t="shared" si="80"/>
        <v>1</v>
      </c>
      <c r="BS86" s="35" t="s">
        <v>13</v>
      </c>
      <c r="BT86" s="36">
        <f t="shared" si="81"/>
        <v>1</v>
      </c>
      <c r="BU86" s="35" t="s">
        <v>14</v>
      </c>
      <c r="BV86" s="36">
        <f t="shared" si="82"/>
        <v>1</v>
      </c>
      <c r="BW86" s="35" t="s">
        <v>17</v>
      </c>
      <c r="BX86" s="36">
        <f t="shared" si="83"/>
        <v>0</v>
      </c>
      <c r="BY86" s="35" t="s">
        <v>14</v>
      </c>
      <c r="BZ86" s="36">
        <f t="shared" si="84"/>
        <v>1</v>
      </c>
      <c r="CA86" s="35" t="s">
        <v>16</v>
      </c>
      <c r="CB86" s="36">
        <f t="shared" si="85"/>
        <v>1</v>
      </c>
      <c r="CC86" s="35" t="s">
        <v>14</v>
      </c>
      <c r="CD86" s="36">
        <f t="shared" si="86"/>
        <v>0</v>
      </c>
      <c r="CE86" s="35" t="s">
        <v>14</v>
      </c>
      <c r="CF86" s="36">
        <f t="shared" si="87"/>
        <v>1</v>
      </c>
      <c r="CG86" s="35" t="s">
        <v>13</v>
      </c>
      <c r="CH86" s="36">
        <f t="shared" si="88"/>
        <v>0</v>
      </c>
      <c r="CI86" s="35">
        <v>2</v>
      </c>
      <c r="CJ86" s="35">
        <v>5</v>
      </c>
      <c r="CK86" s="35">
        <v>7</v>
      </c>
      <c r="CL86" s="35">
        <v>5</v>
      </c>
      <c r="CM86" s="35">
        <v>6</v>
      </c>
      <c r="CN86" s="34">
        <f t="shared" si="47"/>
        <v>24</v>
      </c>
      <c r="CO86" s="37">
        <f t="shared" si="89"/>
        <v>16</v>
      </c>
      <c r="CP86" s="162">
        <f t="shared" si="48"/>
        <v>25</v>
      </c>
      <c r="CQ86" s="163">
        <f t="shared" si="90"/>
        <v>67</v>
      </c>
      <c r="CR86" s="10" t="str">
        <f t="shared" si="91"/>
        <v>BAIK SEKALI</v>
      </c>
    </row>
    <row r="87" spans="1:96" thickBot="1" x14ac:dyDescent="0.3">
      <c r="A87" s="3">
        <v>72</v>
      </c>
      <c r="B87" s="49" t="s">
        <v>93</v>
      </c>
      <c r="C87" s="134" t="s">
        <v>229</v>
      </c>
      <c r="D87" s="135" t="s">
        <v>230</v>
      </c>
      <c r="E87" s="138" t="s">
        <v>301</v>
      </c>
      <c r="F87" s="139">
        <v>4</v>
      </c>
      <c r="G87" s="23" t="s">
        <v>13</v>
      </c>
      <c r="H87" s="36">
        <f t="shared" si="49"/>
        <v>0</v>
      </c>
      <c r="I87" s="25" t="s">
        <v>13</v>
      </c>
      <c r="J87" s="36">
        <f t="shared" si="50"/>
        <v>1</v>
      </c>
      <c r="K87" s="35" t="s">
        <v>13</v>
      </c>
      <c r="L87" s="36">
        <f t="shared" si="51"/>
        <v>1</v>
      </c>
      <c r="M87" s="35" t="s">
        <v>17</v>
      </c>
      <c r="N87" s="36">
        <f t="shared" si="52"/>
        <v>1</v>
      </c>
      <c r="O87" s="23" t="s">
        <v>14</v>
      </c>
      <c r="P87" s="36">
        <f t="shared" si="53"/>
        <v>0</v>
      </c>
      <c r="Q87" s="35" t="s">
        <v>17</v>
      </c>
      <c r="R87" s="36">
        <f t="shared" si="54"/>
        <v>1</v>
      </c>
      <c r="S87" s="35" t="s">
        <v>14</v>
      </c>
      <c r="T87" s="36">
        <f t="shared" si="55"/>
        <v>1</v>
      </c>
      <c r="U87" s="35" t="s">
        <v>15</v>
      </c>
      <c r="V87" s="36">
        <f t="shared" si="56"/>
        <v>0</v>
      </c>
      <c r="W87" s="35" t="s">
        <v>17</v>
      </c>
      <c r="X87" s="36">
        <f t="shared" si="57"/>
        <v>0</v>
      </c>
      <c r="Y87" s="35" t="s">
        <v>15</v>
      </c>
      <c r="Z87" s="36">
        <f t="shared" si="58"/>
        <v>1</v>
      </c>
      <c r="AA87" s="35" t="s">
        <v>15</v>
      </c>
      <c r="AB87" s="36">
        <f t="shared" si="59"/>
        <v>1</v>
      </c>
      <c r="AC87" s="35" t="s">
        <v>13</v>
      </c>
      <c r="AD87" s="36">
        <f t="shared" si="60"/>
        <v>0</v>
      </c>
      <c r="AE87" s="35" t="s">
        <v>16</v>
      </c>
      <c r="AF87" s="36">
        <f t="shared" si="61"/>
        <v>1</v>
      </c>
      <c r="AG87" s="35" t="s">
        <v>16</v>
      </c>
      <c r="AH87" s="36">
        <f t="shared" si="62"/>
        <v>1</v>
      </c>
      <c r="AI87" s="35" t="s">
        <v>13</v>
      </c>
      <c r="AJ87" s="36">
        <f t="shared" si="63"/>
        <v>1</v>
      </c>
      <c r="AK87" s="35" t="s">
        <v>15</v>
      </c>
      <c r="AL87" s="36">
        <f t="shared" si="64"/>
        <v>1</v>
      </c>
      <c r="AM87" s="35" t="s">
        <v>13</v>
      </c>
      <c r="AN87" s="36">
        <f t="shared" si="65"/>
        <v>0</v>
      </c>
      <c r="AO87" s="35" t="s">
        <v>15</v>
      </c>
      <c r="AP87" s="36">
        <f t="shared" si="66"/>
        <v>1</v>
      </c>
      <c r="AQ87" s="35" t="s">
        <v>15</v>
      </c>
      <c r="AR87" s="36">
        <f t="shared" si="67"/>
        <v>1</v>
      </c>
      <c r="AS87" s="35" t="s">
        <v>15</v>
      </c>
      <c r="AT87" s="36">
        <f t="shared" si="68"/>
        <v>0</v>
      </c>
      <c r="AU87" s="35" t="s">
        <v>17</v>
      </c>
      <c r="AV87" s="36">
        <f t="shared" si="69"/>
        <v>1</v>
      </c>
      <c r="AW87" s="35" t="s">
        <v>14</v>
      </c>
      <c r="AX87" s="36">
        <f t="shared" si="70"/>
        <v>0</v>
      </c>
      <c r="AY87" s="20" t="s">
        <v>14</v>
      </c>
      <c r="AZ87" s="36">
        <f t="shared" si="71"/>
        <v>0</v>
      </c>
      <c r="BA87" s="35" t="s">
        <v>14</v>
      </c>
      <c r="BB87" s="36">
        <f t="shared" si="72"/>
        <v>0</v>
      </c>
      <c r="BC87" s="35" t="s">
        <v>13</v>
      </c>
      <c r="BD87" s="36">
        <f t="shared" si="73"/>
        <v>0</v>
      </c>
      <c r="BE87" s="22" t="s">
        <v>17</v>
      </c>
      <c r="BF87" s="36">
        <f t="shared" si="74"/>
        <v>0</v>
      </c>
      <c r="BG87" s="35" t="s">
        <v>13</v>
      </c>
      <c r="BH87" s="36">
        <f t="shared" si="75"/>
        <v>1</v>
      </c>
      <c r="BI87" s="35" t="s">
        <v>17</v>
      </c>
      <c r="BJ87" s="36">
        <f t="shared" si="76"/>
        <v>1</v>
      </c>
      <c r="BK87" s="35" t="s">
        <v>13</v>
      </c>
      <c r="BL87" s="36">
        <f t="shared" si="77"/>
        <v>0</v>
      </c>
      <c r="BM87" s="35" t="s">
        <v>13</v>
      </c>
      <c r="BN87" s="36">
        <f t="shared" si="78"/>
        <v>1</v>
      </c>
      <c r="BO87" s="35" t="s">
        <v>15</v>
      </c>
      <c r="BP87" s="36">
        <f t="shared" si="79"/>
        <v>0</v>
      </c>
      <c r="BQ87" s="35" t="s">
        <v>14</v>
      </c>
      <c r="BR87" s="36">
        <f t="shared" si="80"/>
        <v>1</v>
      </c>
      <c r="BS87" s="35" t="s">
        <v>16</v>
      </c>
      <c r="BT87" s="36">
        <f t="shared" si="81"/>
        <v>0</v>
      </c>
      <c r="BU87" s="35" t="s">
        <v>14</v>
      </c>
      <c r="BV87" s="36">
        <f t="shared" si="82"/>
        <v>1</v>
      </c>
      <c r="BW87" s="35" t="s">
        <v>15</v>
      </c>
      <c r="BX87" s="36">
        <f t="shared" si="83"/>
        <v>0</v>
      </c>
      <c r="BY87" s="35" t="s">
        <v>15</v>
      </c>
      <c r="BZ87" s="36">
        <f t="shared" si="84"/>
        <v>0</v>
      </c>
      <c r="CA87" s="35" t="s">
        <v>16</v>
      </c>
      <c r="CB87" s="36">
        <f t="shared" si="85"/>
        <v>1</v>
      </c>
      <c r="CC87" s="35" t="s">
        <v>16</v>
      </c>
      <c r="CD87" s="36">
        <f t="shared" si="86"/>
        <v>1</v>
      </c>
      <c r="CE87" s="35" t="s">
        <v>14</v>
      </c>
      <c r="CF87" s="36">
        <f t="shared" si="87"/>
        <v>1</v>
      </c>
      <c r="CG87" s="35" t="s">
        <v>13</v>
      </c>
      <c r="CH87" s="36">
        <f t="shared" si="88"/>
        <v>0</v>
      </c>
      <c r="CI87" s="35">
        <v>2</v>
      </c>
      <c r="CJ87" s="35">
        <v>3</v>
      </c>
      <c r="CK87" s="35">
        <v>6</v>
      </c>
      <c r="CL87" s="35">
        <v>7</v>
      </c>
      <c r="CM87" s="35">
        <v>6</v>
      </c>
      <c r="CN87" s="34">
        <f t="shared" si="47"/>
        <v>22</v>
      </c>
      <c r="CO87" s="37">
        <f t="shared" si="89"/>
        <v>18</v>
      </c>
      <c r="CP87" s="162">
        <f t="shared" si="48"/>
        <v>24</v>
      </c>
      <c r="CQ87" s="163">
        <f t="shared" si="90"/>
        <v>62.5</v>
      </c>
      <c r="CR87" s="10" t="str">
        <f t="shared" si="91"/>
        <v>BAIK SEKALI</v>
      </c>
    </row>
    <row r="88" spans="1:96" s="14" customFormat="1" thickBot="1" x14ac:dyDescent="0.3">
      <c r="A88" s="13">
        <v>73</v>
      </c>
      <c r="B88" s="49" t="s">
        <v>94</v>
      </c>
      <c r="C88" s="134" t="s">
        <v>229</v>
      </c>
      <c r="D88" s="135" t="s">
        <v>230</v>
      </c>
      <c r="E88" s="138" t="s">
        <v>302</v>
      </c>
      <c r="F88" s="139">
        <v>3</v>
      </c>
      <c r="G88" s="35" t="s">
        <v>15</v>
      </c>
      <c r="H88" s="36">
        <f t="shared" si="49"/>
        <v>1</v>
      </c>
      <c r="I88" s="35" t="s">
        <v>14</v>
      </c>
      <c r="J88" s="36">
        <f t="shared" si="50"/>
        <v>0</v>
      </c>
      <c r="K88" s="35" t="s">
        <v>13</v>
      </c>
      <c r="L88" s="36">
        <f t="shared" si="51"/>
        <v>1</v>
      </c>
      <c r="M88" s="35" t="s">
        <v>13</v>
      </c>
      <c r="N88" s="36">
        <f t="shared" si="52"/>
        <v>0</v>
      </c>
      <c r="O88" s="35" t="s">
        <v>16</v>
      </c>
      <c r="P88" s="36">
        <f t="shared" si="53"/>
        <v>0</v>
      </c>
      <c r="Q88" s="35" t="s">
        <v>17</v>
      </c>
      <c r="R88" s="36">
        <f t="shared" si="54"/>
        <v>1</v>
      </c>
      <c r="S88" s="35" t="s">
        <v>14</v>
      </c>
      <c r="T88" s="36">
        <f t="shared" si="55"/>
        <v>1</v>
      </c>
      <c r="U88" s="35" t="s">
        <v>15</v>
      </c>
      <c r="V88" s="36">
        <f t="shared" si="56"/>
        <v>0</v>
      </c>
      <c r="W88" s="35" t="s">
        <v>16</v>
      </c>
      <c r="X88" s="36">
        <f t="shared" si="57"/>
        <v>1</v>
      </c>
      <c r="Y88" s="35" t="s">
        <v>15</v>
      </c>
      <c r="Z88" s="36">
        <f t="shared" si="58"/>
        <v>1</v>
      </c>
      <c r="AA88" s="35" t="s">
        <v>15</v>
      </c>
      <c r="AB88" s="36">
        <f t="shared" si="59"/>
        <v>1</v>
      </c>
      <c r="AC88" s="35" t="s">
        <v>13</v>
      </c>
      <c r="AD88" s="36">
        <f t="shared" si="60"/>
        <v>0</v>
      </c>
      <c r="AE88" s="35" t="s">
        <v>16</v>
      </c>
      <c r="AF88" s="36">
        <f t="shared" si="61"/>
        <v>1</v>
      </c>
      <c r="AG88" s="35" t="s">
        <v>17</v>
      </c>
      <c r="AH88" s="36">
        <f t="shared" si="62"/>
        <v>0</v>
      </c>
      <c r="AI88" s="35" t="s">
        <v>15</v>
      </c>
      <c r="AJ88" s="36">
        <f t="shared" si="63"/>
        <v>0</v>
      </c>
      <c r="AK88" s="35" t="s">
        <v>15</v>
      </c>
      <c r="AL88" s="36">
        <f t="shared" si="64"/>
        <v>1</v>
      </c>
      <c r="AM88" s="35" t="s">
        <v>13</v>
      </c>
      <c r="AN88" s="36">
        <f t="shared" si="65"/>
        <v>0</v>
      </c>
      <c r="AO88" s="35" t="s">
        <v>15</v>
      </c>
      <c r="AP88" s="36">
        <f t="shared" si="66"/>
        <v>1</v>
      </c>
      <c r="AQ88" s="35" t="s">
        <v>15</v>
      </c>
      <c r="AR88" s="36">
        <f t="shared" si="67"/>
        <v>1</v>
      </c>
      <c r="AS88" s="35" t="s">
        <v>16</v>
      </c>
      <c r="AT88" s="36">
        <f t="shared" si="68"/>
        <v>1</v>
      </c>
      <c r="AU88" s="35" t="s">
        <v>17</v>
      </c>
      <c r="AV88" s="36">
        <f t="shared" si="69"/>
        <v>1</v>
      </c>
      <c r="AW88" s="35" t="s">
        <v>14</v>
      </c>
      <c r="AX88" s="36">
        <f t="shared" si="70"/>
        <v>0</v>
      </c>
      <c r="AY88" s="35" t="s">
        <v>14</v>
      </c>
      <c r="AZ88" s="36">
        <f t="shared" si="71"/>
        <v>0</v>
      </c>
      <c r="BA88" s="35" t="s">
        <v>13</v>
      </c>
      <c r="BB88" s="36">
        <f t="shared" si="72"/>
        <v>0</v>
      </c>
      <c r="BC88" s="35" t="s">
        <v>16</v>
      </c>
      <c r="BD88" s="36">
        <f t="shared" si="73"/>
        <v>1</v>
      </c>
      <c r="BE88" s="35" t="s">
        <v>14</v>
      </c>
      <c r="BF88" s="36">
        <f t="shared" si="74"/>
        <v>0</v>
      </c>
      <c r="BG88" s="35" t="s">
        <v>13</v>
      </c>
      <c r="BH88" s="36">
        <f t="shared" si="75"/>
        <v>1</v>
      </c>
      <c r="BI88" s="35" t="s">
        <v>17</v>
      </c>
      <c r="BJ88" s="36">
        <f t="shared" si="76"/>
        <v>1</v>
      </c>
      <c r="BK88" s="35" t="s">
        <v>13</v>
      </c>
      <c r="BL88" s="36">
        <f t="shared" si="77"/>
        <v>0</v>
      </c>
      <c r="BM88" s="35" t="s">
        <v>13</v>
      </c>
      <c r="BN88" s="36">
        <f t="shared" si="78"/>
        <v>1</v>
      </c>
      <c r="BO88" s="35" t="s">
        <v>13</v>
      </c>
      <c r="BP88" s="36">
        <f t="shared" si="79"/>
        <v>1</v>
      </c>
      <c r="BQ88" s="35" t="s">
        <v>14</v>
      </c>
      <c r="BR88" s="36">
        <f t="shared" si="80"/>
        <v>1</v>
      </c>
      <c r="BS88" s="35" t="s">
        <v>15</v>
      </c>
      <c r="BT88" s="36">
        <f t="shared" si="81"/>
        <v>0</v>
      </c>
      <c r="BU88" s="35" t="s">
        <v>14</v>
      </c>
      <c r="BV88" s="36">
        <f t="shared" si="82"/>
        <v>1</v>
      </c>
      <c r="BW88" s="35" t="s">
        <v>14</v>
      </c>
      <c r="BX88" s="36">
        <f t="shared" si="83"/>
        <v>0</v>
      </c>
      <c r="BY88" s="35" t="s">
        <v>14</v>
      </c>
      <c r="BZ88" s="36">
        <f t="shared" si="84"/>
        <v>1</v>
      </c>
      <c r="CA88" s="35" t="s">
        <v>16</v>
      </c>
      <c r="CB88" s="36">
        <f t="shared" si="85"/>
        <v>1</v>
      </c>
      <c r="CC88" s="35" t="s">
        <v>14</v>
      </c>
      <c r="CD88" s="36">
        <f t="shared" si="86"/>
        <v>0</v>
      </c>
      <c r="CE88" s="35" t="s">
        <v>14</v>
      </c>
      <c r="CF88" s="36">
        <f t="shared" si="87"/>
        <v>1</v>
      </c>
      <c r="CG88" s="35" t="s">
        <v>15</v>
      </c>
      <c r="CH88" s="36">
        <f t="shared" si="88"/>
        <v>1</v>
      </c>
      <c r="CI88" s="35">
        <v>2</v>
      </c>
      <c r="CJ88" s="35">
        <v>5</v>
      </c>
      <c r="CK88" s="35">
        <v>4</v>
      </c>
      <c r="CL88" s="35">
        <v>7</v>
      </c>
      <c r="CM88" s="35">
        <v>6</v>
      </c>
      <c r="CN88" s="34">
        <f t="shared" si="47"/>
        <v>24</v>
      </c>
      <c r="CO88" s="37">
        <f t="shared" si="89"/>
        <v>16</v>
      </c>
      <c r="CP88" s="162">
        <f t="shared" si="48"/>
        <v>24</v>
      </c>
      <c r="CQ88" s="163">
        <f t="shared" si="90"/>
        <v>66</v>
      </c>
      <c r="CR88" s="10" t="str">
        <f t="shared" si="91"/>
        <v>BAIK SEKALI</v>
      </c>
    </row>
    <row r="89" spans="1:96" thickBot="1" x14ac:dyDescent="0.3">
      <c r="A89" s="1">
        <v>74</v>
      </c>
      <c r="B89" s="49" t="s">
        <v>95</v>
      </c>
      <c r="C89" s="134" t="s">
        <v>229</v>
      </c>
      <c r="D89" s="135" t="s">
        <v>230</v>
      </c>
      <c r="E89" s="138" t="s">
        <v>303</v>
      </c>
      <c r="F89" s="139">
        <v>9</v>
      </c>
      <c r="G89" s="23" t="s">
        <v>15</v>
      </c>
      <c r="H89" s="36">
        <f t="shared" si="49"/>
        <v>1</v>
      </c>
      <c r="I89" s="25" t="s">
        <v>13</v>
      </c>
      <c r="J89" s="36">
        <f t="shared" si="50"/>
        <v>1</v>
      </c>
      <c r="K89" s="12" t="s">
        <v>13</v>
      </c>
      <c r="L89" s="36">
        <f t="shared" si="51"/>
        <v>1</v>
      </c>
      <c r="M89" s="12" t="s">
        <v>17</v>
      </c>
      <c r="N89" s="36">
        <f t="shared" si="52"/>
        <v>1</v>
      </c>
      <c r="O89" s="23" t="s">
        <v>13</v>
      </c>
      <c r="P89" s="36">
        <f t="shared" si="53"/>
        <v>0</v>
      </c>
      <c r="Q89" s="16" t="s">
        <v>17</v>
      </c>
      <c r="R89" s="36">
        <f t="shared" si="54"/>
        <v>1</v>
      </c>
      <c r="S89" s="12" t="s">
        <v>14</v>
      </c>
      <c r="T89" s="36">
        <f t="shared" si="55"/>
        <v>1</v>
      </c>
      <c r="U89" s="12" t="s">
        <v>15</v>
      </c>
      <c r="V89" s="36">
        <f t="shared" si="56"/>
        <v>0</v>
      </c>
      <c r="W89" s="12" t="s">
        <v>17</v>
      </c>
      <c r="X89" s="36">
        <f t="shared" si="57"/>
        <v>0</v>
      </c>
      <c r="Y89" s="12" t="s">
        <v>15</v>
      </c>
      <c r="Z89" s="36">
        <f t="shared" si="58"/>
        <v>1</v>
      </c>
      <c r="AA89" s="12" t="s">
        <v>15</v>
      </c>
      <c r="AB89" s="36">
        <f t="shared" si="59"/>
        <v>1</v>
      </c>
      <c r="AC89" s="12" t="s">
        <v>13</v>
      </c>
      <c r="AD89" s="36">
        <f t="shared" si="60"/>
        <v>0</v>
      </c>
      <c r="AE89" s="12" t="s">
        <v>16</v>
      </c>
      <c r="AF89" s="36">
        <f t="shared" si="61"/>
        <v>1</v>
      </c>
      <c r="AG89" s="12" t="s">
        <v>16</v>
      </c>
      <c r="AH89" s="36">
        <f t="shared" si="62"/>
        <v>1</v>
      </c>
      <c r="AI89" s="12" t="s">
        <v>13</v>
      </c>
      <c r="AJ89" s="36">
        <f t="shared" si="63"/>
        <v>1</v>
      </c>
      <c r="AK89" s="12" t="s">
        <v>15</v>
      </c>
      <c r="AL89" s="36">
        <f t="shared" si="64"/>
        <v>1</v>
      </c>
      <c r="AM89" s="12" t="s">
        <v>13</v>
      </c>
      <c r="AN89" s="36">
        <f t="shared" si="65"/>
        <v>0</v>
      </c>
      <c r="AO89" s="12" t="s">
        <v>15</v>
      </c>
      <c r="AP89" s="36">
        <f t="shared" si="66"/>
        <v>1</v>
      </c>
      <c r="AQ89" s="12" t="s">
        <v>15</v>
      </c>
      <c r="AR89" s="36">
        <f t="shared" si="67"/>
        <v>1</v>
      </c>
      <c r="AS89" s="12" t="s">
        <v>17</v>
      </c>
      <c r="AT89" s="36">
        <f t="shared" si="68"/>
        <v>0</v>
      </c>
      <c r="AU89" s="12" t="s">
        <v>17</v>
      </c>
      <c r="AV89" s="36">
        <f t="shared" si="69"/>
        <v>1</v>
      </c>
      <c r="AW89" s="12" t="s">
        <v>14</v>
      </c>
      <c r="AX89" s="36">
        <f t="shared" si="70"/>
        <v>0</v>
      </c>
      <c r="AY89" s="20" t="s">
        <v>14</v>
      </c>
      <c r="AZ89" s="36">
        <f t="shared" si="71"/>
        <v>0</v>
      </c>
      <c r="BA89" s="12" t="s">
        <v>13</v>
      </c>
      <c r="BB89" s="36">
        <f t="shared" si="72"/>
        <v>0</v>
      </c>
      <c r="BC89" s="12" t="s">
        <v>16</v>
      </c>
      <c r="BD89" s="36">
        <f t="shared" si="73"/>
        <v>1</v>
      </c>
      <c r="BE89" s="22" t="s">
        <v>13</v>
      </c>
      <c r="BF89" s="36">
        <f t="shared" si="74"/>
        <v>1</v>
      </c>
      <c r="BG89" s="12" t="s">
        <v>13</v>
      </c>
      <c r="BH89" s="36">
        <f t="shared" si="75"/>
        <v>1</v>
      </c>
      <c r="BI89" s="12" t="s">
        <v>17</v>
      </c>
      <c r="BJ89" s="36">
        <f t="shared" si="76"/>
        <v>1</v>
      </c>
      <c r="BK89" s="12" t="s">
        <v>17</v>
      </c>
      <c r="BL89" s="36">
        <f t="shared" si="77"/>
        <v>1</v>
      </c>
      <c r="BM89" s="12" t="s">
        <v>13</v>
      </c>
      <c r="BN89" s="36">
        <f t="shared" si="78"/>
        <v>1</v>
      </c>
      <c r="BO89" s="12" t="s">
        <v>13</v>
      </c>
      <c r="BP89" s="36">
        <f t="shared" si="79"/>
        <v>1</v>
      </c>
      <c r="BQ89" s="12" t="s">
        <v>14</v>
      </c>
      <c r="BR89" s="36">
        <f t="shared" si="80"/>
        <v>1</v>
      </c>
      <c r="BS89" s="12" t="s">
        <v>13</v>
      </c>
      <c r="BT89" s="36">
        <f t="shared" si="81"/>
        <v>1</v>
      </c>
      <c r="BU89" s="12" t="s">
        <v>14</v>
      </c>
      <c r="BV89" s="36">
        <f t="shared" si="82"/>
        <v>1</v>
      </c>
      <c r="BW89" s="12" t="s">
        <v>14</v>
      </c>
      <c r="BX89" s="36">
        <f t="shared" si="83"/>
        <v>0</v>
      </c>
      <c r="BY89" s="12" t="s">
        <v>14</v>
      </c>
      <c r="BZ89" s="36">
        <f t="shared" si="84"/>
        <v>1</v>
      </c>
      <c r="CA89" s="12" t="s">
        <v>16</v>
      </c>
      <c r="CB89" s="36">
        <f t="shared" si="85"/>
        <v>1</v>
      </c>
      <c r="CC89" s="12" t="s">
        <v>16</v>
      </c>
      <c r="CD89" s="36">
        <f t="shared" si="86"/>
        <v>1</v>
      </c>
      <c r="CE89" s="12" t="s">
        <v>14</v>
      </c>
      <c r="CF89" s="36">
        <f t="shared" si="87"/>
        <v>1</v>
      </c>
      <c r="CG89" s="12" t="s">
        <v>13</v>
      </c>
      <c r="CH89" s="36">
        <f t="shared" si="88"/>
        <v>0</v>
      </c>
      <c r="CI89" s="12">
        <v>2</v>
      </c>
      <c r="CJ89" s="35">
        <v>5</v>
      </c>
      <c r="CK89" s="12">
        <v>4</v>
      </c>
      <c r="CL89" s="35">
        <v>6</v>
      </c>
      <c r="CM89" s="12">
        <v>6</v>
      </c>
      <c r="CN89" s="34">
        <f t="shared" si="47"/>
        <v>29</v>
      </c>
      <c r="CO89" s="37">
        <f t="shared" si="89"/>
        <v>11</v>
      </c>
      <c r="CP89" s="162">
        <f t="shared" si="48"/>
        <v>23</v>
      </c>
      <c r="CQ89" s="163">
        <f t="shared" si="90"/>
        <v>73.75</v>
      </c>
      <c r="CR89" s="10" t="str">
        <f t="shared" si="91"/>
        <v>BAIK SEKALI</v>
      </c>
    </row>
    <row r="90" spans="1:96" thickBot="1" x14ac:dyDescent="0.3">
      <c r="A90" s="1">
        <v>75</v>
      </c>
      <c r="B90" s="49" t="s">
        <v>96</v>
      </c>
      <c r="C90" s="134" t="s">
        <v>229</v>
      </c>
      <c r="D90" s="135" t="s">
        <v>230</v>
      </c>
      <c r="E90" s="136" t="s">
        <v>304</v>
      </c>
      <c r="F90" s="139">
        <v>8</v>
      </c>
      <c r="G90" s="35" t="s">
        <v>15</v>
      </c>
      <c r="H90" s="36">
        <f t="shared" si="49"/>
        <v>1</v>
      </c>
      <c r="I90" s="35" t="s">
        <v>15</v>
      </c>
      <c r="J90" s="36">
        <f t="shared" si="50"/>
        <v>0</v>
      </c>
      <c r="K90" s="35" t="s">
        <v>13</v>
      </c>
      <c r="L90" s="36">
        <f t="shared" si="51"/>
        <v>1</v>
      </c>
      <c r="M90" s="35" t="s">
        <v>17</v>
      </c>
      <c r="N90" s="36">
        <f t="shared" si="52"/>
        <v>1</v>
      </c>
      <c r="O90" s="35" t="s">
        <v>16</v>
      </c>
      <c r="P90" s="36">
        <f t="shared" si="53"/>
        <v>0</v>
      </c>
      <c r="Q90" s="35" t="s">
        <v>17</v>
      </c>
      <c r="R90" s="36">
        <f t="shared" si="54"/>
        <v>1</v>
      </c>
      <c r="S90" s="35" t="s">
        <v>14</v>
      </c>
      <c r="T90" s="36">
        <f t="shared" si="55"/>
        <v>1</v>
      </c>
      <c r="U90" s="35" t="s">
        <v>14</v>
      </c>
      <c r="V90" s="36">
        <f t="shared" si="56"/>
        <v>0</v>
      </c>
      <c r="W90" s="35" t="s">
        <v>15</v>
      </c>
      <c r="X90" s="36">
        <f t="shared" si="57"/>
        <v>0</v>
      </c>
      <c r="Y90" s="35" t="s">
        <v>16</v>
      </c>
      <c r="Z90" s="36">
        <f t="shared" si="58"/>
        <v>0</v>
      </c>
      <c r="AA90" s="35" t="s">
        <v>15</v>
      </c>
      <c r="AB90" s="36">
        <f t="shared" si="59"/>
        <v>1</v>
      </c>
      <c r="AC90" s="35" t="s">
        <v>17</v>
      </c>
      <c r="AD90" s="36">
        <f t="shared" si="60"/>
        <v>1</v>
      </c>
      <c r="AE90" s="35" t="s">
        <v>13</v>
      </c>
      <c r="AF90" s="36">
        <f t="shared" si="61"/>
        <v>0</v>
      </c>
      <c r="AG90" s="35" t="s">
        <v>17</v>
      </c>
      <c r="AH90" s="36">
        <f t="shared" si="62"/>
        <v>0</v>
      </c>
      <c r="AI90" s="35" t="s">
        <v>15</v>
      </c>
      <c r="AJ90" s="36">
        <f t="shared" si="63"/>
        <v>0</v>
      </c>
      <c r="AK90" s="35" t="s">
        <v>16</v>
      </c>
      <c r="AL90" s="36">
        <f t="shared" si="64"/>
        <v>0</v>
      </c>
      <c r="AM90" s="35" t="s">
        <v>16</v>
      </c>
      <c r="AN90" s="36">
        <f t="shared" si="65"/>
        <v>1</v>
      </c>
      <c r="AO90" s="35" t="s">
        <v>13</v>
      </c>
      <c r="AP90" s="36">
        <f t="shared" si="66"/>
        <v>0</v>
      </c>
      <c r="AQ90" s="35" t="s">
        <v>15</v>
      </c>
      <c r="AR90" s="36">
        <f t="shared" si="67"/>
        <v>1</v>
      </c>
      <c r="AS90" s="35" t="s">
        <v>17</v>
      </c>
      <c r="AT90" s="36">
        <f t="shared" si="68"/>
        <v>0</v>
      </c>
      <c r="AU90" s="35" t="s">
        <v>17</v>
      </c>
      <c r="AV90" s="36">
        <f t="shared" si="69"/>
        <v>1</v>
      </c>
      <c r="AW90" s="35" t="s">
        <v>14</v>
      </c>
      <c r="AX90" s="36">
        <f t="shared" si="70"/>
        <v>0</v>
      </c>
      <c r="AY90" s="35" t="s">
        <v>14</v>
      </c>
      <c r="AZ90" s="36">
        <f t="shared" si="71"/>
        <v>0</v>
      </c>
      <c r="BA90" s="35" t="s">
        <v>13</v>
      </c>
      <c r="BB90" s="36">
        <f t="shared" si="72"/>
        <v>0</v>
      </c>
      <c r="BC90" s="35" t="s">
        <v>16</v>
      </c>
      <c r="BD90" s="36">
        <f t="shared" si="73"/>
        <v>1</v>
      </c>
      <c r="BE90" s="35" t="s">
        <v>16</v>
      </c>
      <c r="BF90" s="36">
        <f t="shared" si="74"/>
        <v>0</v>
      </c>
      <c r="BG90" s="35" t="s">
        <v>13</v>
      </c>
      <c r="BH90" s="36">
        <f t="shared" si="75"/>
        <v>1</v>
      </c>
      <c r="BI90" s="35" t="s">
        <v>16</v>
      </c>
      <c r="BJ90" s="36">
        <f t="shared" si="76"/>
        <v>0</v>
      </c>
      <c r="BK90" s="35" t="s">
        <v>16</v>
      </c>
      <c r="BL90" s="36">
        <f t="shared" si="77"/>
        <v>0</v>
      </c>
      <c r="BM90" s="35" t="s">
        <v>13</v>
      </c>
      <c r="BN90" s="36">
        <f t="shared" si="78"/>
        <v>1</v>
      </c>
      <c r="BO90" s="35" t="s">
        <v>17</v>
      </c>
      <c r="BP90" s="36">
        <f t="shared" si="79"/>
        <v>0</v>
      </c>
      <c r="BQ90" s="35" t="s">
        <v>15</v>
      </c>
      <c r="BR90" s="36">
        <f t="shared" si="80"/>
        <v>0</v>
      </c>
      <c r="BS90" s="35" t="s">
        <v>13</v>
      </c>
      <c r="BT90" s="36">
        <f t="shared" si="81"/>
        <v>1</v>
      </c>
      <c r="BU90" s="35" t="s">
        <v>17</v>
      </c>
      <c r="BV90" s="36">
        <f t="shared" si="82"/>
        <v>0</v>
      </c>
      <c r="BW90" s="35" t="s">
        <v>14</v>
      </c>
      <c r="BX90" s="36">
        <f t="shared" si="83"/>
        <v>0</v>
      </c>
      <c r="BY90" s="35" t="s">
        <v>13</v>
      </c>
      <c r="BZ90" s="36">
        <f t="shared" si="84"/>
        <v>0</v>
      </c>
      <c r="CA90" s="35" t="s">
        <v>14</v>
      </c>
      <c r="CB90" s="36">
        <f t="shared" si="85"/>
        <v>0</v>
      </c>
      <c r="CC90" s="35" t="s">
        <v>16</v>
      </c>
      <c r="CD90" s="36">
        <f t="shared" si="86"/>
        <v>1</v>
      </c>
      <c r="CE90" s="35" t="s">
        <v>14</v>
      </c>
      <c r="CF90" s="36">
        <f t="shared" si="87"/>
        <v>1</v>
      </c>
      <c r="CG90" s="35" t="s">
        <v>13</v>
      </c>
      <c r="CH90" s="36">
        <f t="shared" si="88"/>
        <v>0</v>
      </c>
      <c r="CI90" s="35">
        <v>2</v>
      </c>
      <c r="CJ90" s="35">
        <v>2</v>
      </c>
      <c r="CK90" s="35">
        <v>5</v>
      </c>
      <c r="CL90" s="35">
        <v>5</v>
      </c>
      <c r="CM90" s="35">
        <v>6</v>
      </c>
      <c r="CN90" s="34">
        <f t="shared" si="47"/>
        <v>16</v>
      </c>
      <c r="CO90" s="37">
        <f t="shared" si="89"/>
        <v>24</v>
      </c>
      <c r="CP90" s="162">
        <f t="shared" si="48"/>
        <v>20</v>
      </c>
      <c r="CQ90" s="163">
        <f t="shared" si="90"/>
        <v>48</v>
      </c>
      <c r="CR90" s="10" t="str">
        <f t="shared" si="91"/>
        <v>CUKUP</v>
      </c>
    </row>
    <row r="91" spans="1:96" thickBot="1" x14ac:dyDescent="0.3">
      <c r="A91" s="3">
        <v>76</v>
      </c>
      <c r="B91" s="49" t="s">
        <v>97</v>
      </c>
      <c r="C91" s="140" t="s">
        <v>229</v>
      </c>
      <c r="D91" s="141" t="s">
        <v>230</v>
      </c>
      <c r="E91" s="143" t="s">
        <v>305</v>
      </c>
      <c r="F91" s="142">
        <v>7</v>
      </c>
      <c r="G91" s="23" t="s">
        <v>15</v>
      </c>
      <c r="H91" s="36">
        <f t="shared" si="49"/>
        <v>1</v>
      </c>
      <c r="I91" s="25" t="s">
        <v>14</v>
      </c>
      <c r="J91" s="36">
        <f t="shared" si="50"/>
        <v>0</v>
      </c>
      <c r="K91" s="16" t="s">
        <v>13</v>
      </c>
      <c r="L91" s="36">
        <f t="shared" si="51"/>
        <v>1</v>
      </c>
      <c r="M91" s="16" t="s">
        <v>17</v>
      </c>
      <c r="N91" s="36">
        <f t="shared" si="52"/>
        <v>1</v>
      </c>
      <c r="O91" s="23" t="s">
        <v>16</v>
      </c>
      <c r="P91" s="36">
        <f t="shared" si="53"/>
        <v>0</v>
      </c>
      <c r="Q91" s="16" t="s">
        <v>14</v>
      </c>
      <c r="R91" s="36">
        <f t="shared" si="54"/>
        <v>0</v>
      </c>
      <c r="S91" s="16" t="s">
        <v>14</v>
      </c>
      <c r="T91" s="36">
        <f t="shared" si="55"/>
        <v>1</v>
      </c>
      <c r="U91" s="16" t="s">
        <v>15</v>
      </c>
      <c r="V91" s="36">
        <f t="shared" si="56"/>
        <v>0</v>
      </c>
      <c r="W91" s="16" t="s">
        <v>15</v>
      </c>
      <c r="X91" s="36">
        <f t="shared" si="57"/>
        <v>0</v>
      </c>
      <c r="Y91" s="16" t="s">
        <v>15</v>
      </c>
      <c r="Z91" s="36">
        <f t="shared" si="58"/>
        <v>1</v>
      </c>
      <c r="AA91" s="16" t="s">
        <v>16</v>
      </c>
      <c r="AB91" s="36">
        <f t="shared" si="59"/>
        <v>0</v>
      </c>
      <c r="AC91" s="16" t="s">
        <v>13</v>
      </c>
      <c r="AD91" s="36">
        <f t="shared" si="60"/>
        <v>0</v>
      </c>
      <c r="AE91" s="16" t="s">
        <v>15</v>
      </c>
      <c r="AF91" s="36">
        <f t="shared" si="61"/>
        <v>0</v>
      </c>
      <c r="AG91" s="16" t="s">
        <v>16</v>
      </c>
      <c r="AH91" s="36">
        <f t="shared" si="62"/>
        <v>1</v>
      </c>
      <c r="AI91" s="16" t="s">
        <v>13</v>
      </c>
      <c r="AJ91" s="36">
        <f t="shared" si="63"/>
        <v>1</v>
      </c>
      <c r="AK91" s="16" t="s">
        <v>17</v>
      </c>
      <c r="AL91" s="36">
        <f t="shared" si="64"/>
        <v>0</v>
      </c>
      <c r="AM91" s="16" t="s">
        <v>13</v>
      </c>
      <c r="AN91" s="36">
        <f t="shared" si="65"/>
        <v>0</v>
      </c>
      <c r="AO91" s="16" t="s">
        <v>15</v>
      </c>
      <c r="AP91" s="36">
        <f t="shared" si="66"/>
        <v>1</v>
      </c>
      <c r="AQ91" s="16" t="s">
        <v>15</v>
      </c>
      <c r="AR91" s="36">
        <f t="shared" si="67"/>
        <v>1</v>
      </c>
      <c r="AS91" s="16" t="s">
        <v>15</v>
      </c>
      <c r="AT91" s="36">
        <f t="shared" si="68"/>
        <v>0</v>
      </c>
      <c r="AU91" s="16" t="s">
        <v>17</v>
      </c>
      <c r="AV91" s="36">
        <f t="shared" si="69"/>
        <v>1</v>
      </c>
      <c r="AW91" s="16" t="s">
        <v>14</v>
      </c>
      <c r="AX91" s="36">
        <f t="shared" si="70"/>
        <v>0</v>
      </c>
      <c r="AY91" s="16" t="s">
        <v>14</v>
      </c>
      <c r="AZ91" s="36">
        <f t="shared" si="71"/>
        <v>0</v>
      </c>
      <c r="BA91" s="16" t="s">
        <v>17</v>
      </c>
      <c r="BB91" s="36">
        <f t="shared" si="72"/>
        <v>0</v>
      </c>
      <c r="BC91" s="16" t="s">
        <v>16</v>
      </c>
      <c r="BD91" s="36">
        <f t="shared" si="73"/>
        <v>1</v>
      </c>
      <c r="BE91" s="22" t="s">
        <v>15</v>
      </c>
      <c r="BF91" s="36">
        <f t="shared" si="74"/>
        <v>0</v>
      </c>
      <c r="BG91" s="16" t="s">
        <v>13</v>
      </c>
      <c r="BH91" s="36">
        <f t="shared" si="75"/>
        <v>1</v>
      </c>
      <c r="BI91" s="16" t="s">
        <v>14</v>
      </c>
      <c r="BJ91" s="36">
        <f t="shared" si="76"/>
        <v>0</v>
      </c>
      <c r="BK91" s="16" t="s">
        <v>13</v>
      </c>
      <c r="BL91" s="36">
        <f t="shared" si="77"/>
        <v>0</v>
      </c>
      <c r="BM91" s="16" t="s">
        <v>13</v>
      </c>
      <c r="BN91" s="36">
        <f t="shared" si="78"/>
        <v>1</v>
      </c>
      <c r="BO91" s="16" t="s">
        <v>13</v>
      </c>
      <c r="BP91" s="36">
        <f t="shared" si="79"/>
        <v>1</v>
      </c>
      <c r="BQ91" s="16" t="s">
        <v>14</v>
      </c>
      <c r="BR91" s="36">
        <f t="shared" si="80"/>
        <v>1</v>
      </c>
      <c r="BS91" s="16" t="s">
        <v>13</v>
      </c>
      <c r="BT91" s="36">
        <f t="shared" si="81"/>
        <v>1</v>
      </c>
      <c r="BU91" s="16" t="s">
        <v>14</v>
      </c>
      <c r="BV91" s="36">
        <f t="shared" si="82"/>
        <v>1</v>
      </c>
      <c r="BW91" s="16" t="s">
        <v>13</v>
      </c>
      <c r="BX91" s="36">
        <f t="shared" si="83"/>
        <v>0</v>
      </c>
      <c r="BY91" s="16" t="s">
        <v>14</v>
      </c>
      <c r="BZ91" s="36">
        <f t="shared" si="84"/>
        <v>1</v>
      </c>
      <c r="CA91" s="16" t="s">
        <v>16</v>
      </c>
      <c r="CB91" s="36">
        <f t="shared" si="85"/>
        <v>1</v>
      </c>
      <c r="CC91" s="16" t="s">
        <v>16</v>
      </c>
      <c r="CD91" s="36">
        <f t="shared" si="86"/>
        <v>1</v>
      </c>
      <c r="CE91" s="16" t="s">
        <v>14</v>
      </c>
      <c r="CF91" s="36">
        <f t="shared" si="87"/>
        <v>1</v>
      </c>
      <c r="CG91" s="16" t="s">
        <v>15</v>
      </c>
      <c r="CH91" s="36">
        <f t="shared" si="88"/>
        <v>1</v>
      </c>
      <c r="CI91" s="16">
        <v>2</v>
      </c>
      <c r="CJ91" s="35">
        <v>2</v>
      </c>
      <c r="CK91" s="16">
        <v>4</v>
      </c>
      <c r="CL91" s="35">
        <v>7</v>
      </c>
      <c r="CM91" s="16">
        <v>7</v>
      </c>
      <c r="CN91" s="34">
        <f t="shared" si="47"/>
        <v>22</v>
      </c>
      <c r="CO91" s="37">
        <f t="shared" si="89"/>
        <v>18</v>
      </c>
      <c r="CP91" s="162">
        <f t="shared" si="48"/>
        <v>22</v>
      </c>
      <c r="CQ91" s="163">
        <f t="shared" si="90"/>
        <v>60.5</v>
      </c>
      <c r="CR91" s="10" t="str">
        <f t="shared" si="91"/>
        <v>BAIK SEKALI</v>
      </c>
    </row>
    <row r="92" spans="1:96" thickBot="1" x14ac:dyDescent="0.3">
      <c r="A92" s="3">
        <v>77</v>
      </c>
      <c r="B92" s="49" t="s">
        <v>98</v>
      </c>
      <c r="C92" s="134" t="s">
        <v>229</v>
      </c>
      <c r="D92" s="135" t="s">
        <v>230</v>
      </c>
      <c r="E92" s="146" t="s">
        <v>306</v>
      </c>
      <c r="F92" s="139">
        <v>6</v>
      </c>
      <c r="G92" s="35" t="s">
        <v>13</v>
      </c>
      <c r="H92" s="36">
        <f t="shared" si="49"/>
        <v>0</v>
      </c>
      <c r="I92" s="35" t="s">
        <v>16</v>
      </c>
      <c r="J92" s="36">
        <f t="shared" si="50"/>
        <v>0</v>
      </c>
      <c r="K92" s="35" t="s">
        <v>13</v>
      </c>
      <c r="L92" s="36">
        <f t="shared" si="51"/>
        <v>1</v>
      </c>
      <c r="M92" s="35" t="s">
        <v>17</v>
      </c>
      <c r="N92" s="36">
        <f t="shared" si="52"/>
        <v>1</v>
      </c>
      <c r="O92" s="35" t="s">
        <v>16</v>
      </c>
      <c r="P92" s="36">
        <f t="shared" si="53"/>
        <v>0</v>
      </c>
      <c r="Q92" s="35" t="s">
        <v>17</v>
      </c>
      <c r="R92" s="36">
        <f t="shared" si="54"/>
        <v>1</v>
      </c>
      <c r="S92" s="35" t="s">
        <v>17</v>
      </c>
      <c r="T92" s="36">
        <f t="shared" si="55"/>
        <v>0</v>
      </c>
      <c r="U92" s="35" t="s">
        <v>15</v>
      </c>
      <c r="V92" s="36">
        <f t="shared" si="56"/>
        <v>0</v>
      </c>
      <c r="W92" s="35" t="s">
        <v>16</v>
      </c>
      <c r="X92" s="36">
        <f t="shared" si="57"/>
        <v>1</v>
      </c>
      <c r="Y92" s="35" t="s">
        <v>16</v>
      </c>
      <c r="Z92" s="36">
        <f t="shared" si="58"/>
        <v>0</v>
      </c>
      <c r="AA92" s="35" t="s">
        <v>14</v>
      </c>
      <c r="AB92" s="36">
        <f t="shared" si="59"/>
        <v>0</v>
      </c>
      <c r="AC92" s="35" t="s">
        <v>17</v>
      </c>
      <c r="AD92" s="36">
        <f t="shared" si="60"/>
        <v>1</v>
      </c>
      <c r="AE92" s="35" t="s">
        <v>16</v>
      </c>
      <c r="AF92" s="36">
        <f t="shared" si="61"/>
        <v>1</v>
      </c>
      <c r="AG92" s="35" t="s">
        <v>16</v>
      </c>
      <c r="AH92" s="36">
        <f t="shared" si="62"/>
        <v>1</v>
      </c>
      <c r="AI92" s="35" t="s">
        <v>17</v>
      </c>
      <c r="AJ92" s="36">
        <f t="shared" si="63"/>
        <v>0</v>
      </c>
      <c r="AK92" s="35" t="s">
        <v>16</v>
      </c>
      <c r="AL92" s="36">
        <f t="shared" si="64"/>
        <v>0</v>
      </c>
      <c r="AM92" s="35" t="s">
        <v>13</v>
      </c>
      <c r="AN92" s="36">
        <f t="shared" si="65"/>
        <v>0</v>
      </c>
      <c r="AO92" s="35" t="s">
        <v>15</v>
      </c>
      <c r="AP92" s="36">
        <f t="shared" si="66"/>
        <v>1</v>
      </c>
      <c r="AQ92" s="35" t="s">
        <v>15</v>
      </c>
      <c r="AR92" s="36">
        <f t="shared" si="67"/>
        <v>1</v>
      </c>
      <c r="AS92" s="35" t="s">
        <v>16</v>
      </c>
      <c r="AT92" s="36">
        <f t="shared" si="68"/>
        <v>1</v>
      </c>
      <c r="AU92" s="35" t="s">
        <v>17</v>
      </c>
      <c r="AV92" s="36">
        <f t="shared" si="69"/>
        <v>1</v>
      </c>
      <c r="AW92" s="35" t="s">
        <v>16</v>
      </c>
      <c r="AX92" s="36">
        <f t="shared" si="70"/>
        <v>1</v>
      </c>
      <c r="AY92" s="35" t="s">
        <v>14</v>
      </c>
      <c r="AZ92" s="36">
        <f t="shared" si="71"/>
        <v>0</v>
      </c>
      <c r="BA92" s="35" t="s">
        <v>17</v>
      </c>
      <c r="BB92" s="36">
        <f t="shared" si="72"/>
        <v>0</v>
      </c>
      <c r="BC92" s="35" t="s">
        <v>15</v>
      </c>
      <c r="BD92" s="36">
        <f t="shared" si="73"/>
        <v>0</v>
      </c>
      <c r="BE92" s="35" t="s">
        <v>16</v>
      </c>
      <c r="BF92" s="36">
        <f t="shared" si="74"/>
        <v>0</v>
      </c>
      <c r="BG92" s="35" t="s">
        <v>13</v>
      </c>
      <c r="BH92" s="36">
        <f t="shared" si="75"/>
        <v>1</v>
      </c>
      <c r="BI92" s="35" t="s">
        <v>17</v>
      </c>
      <c r="BJ92" s="36">
        <f t="shared" si="76"/>
        <v>1</v>
      </c>
      <c r="BK92" s="35" t="s">
        <v>16</v>
      </c>
      <c r="BL92" s="36">
        <f t="shared" si="77"/>
        <v>0</v>
      </c>
      <c r="BM92" s="35" t="s">
        <v>13</v>
      </c>
      <c r="BN92" s="36">
        <f t="shared" si="78"/>
        <v>1</v>
      </c>
      <c r="BO92" s="35" t="s">
        <v>16</v>
      </c>
      <c r="BP92" s="36">
        <f t="shared" si="79"/>
        <v>0</v>
      </c>
      <c r="BQ92" s="35" t="s">
        <v>16</v>
      </c>
      <c r="BR92" s="36">
        <f t="shared" si="80"/>
        <v>0</v>
      </c>
      <c r="BS92" s="35" t="s">
        <v>13</v>
      </c>
      <c r="BT92" s="36">
        <f t="shared" si="81"/>
        <v>1</v>
      </c>
      <c r="BU92" s="35" t="s">
        <v>14</v>
      </c>
      <c r="BV92" s="36">
        <f t="shared" si="82"/>
        <v>1</v>
      </c>
      <c r="BW92" s="35" t="s">
        <v>15</v>
      </c>
      <c r="BX92" s="36">
        <f t="shared" si="83"/>
        <v>0</v>
      </c>
      <c r="BY92" s="35" t="s">
        <v>16</v>
      </c>
      <c r="BZ92" s="36">
        <f t="shared" si="84"/>
        <v>0</v>
      </c>
      <c r="CA92" s="35" t="s">
        <v>15</v>
      </c>
      <c r="CB92" s="36">
        <f t="shared" si="85"/>
        <v>0</v>
      </c>
      <c r="CC92" s="35" t="s">
        <v>16</v>
      </c>
      <c r="CD92" s="36">
        <f t="shared" si="86"/>
        <v>1</v>
      </c>
      <c r="CE92" s="35" t="s">
        <v>14</v>
      </c>
      <c r="CF92" s="36">
        <f t="shared" si="87"/>
        <v>1</v>
      </c>
      <c r="CG92" s="35" t="s">
        <v>13</v>
      </c>
      <c r="CH92" s="36">
        <f t="shared" si="88"/>
        <v>0</v>
      </c>
      <c r="CI92" s="35">
        <v>2</v>
      </c>
      <c r="CJ92" s="35">
        <v>2</v>
      </c>
      <c r="CK92" s="35">
        <v>4</v>
      </c>
      <c r="CL92" s="35">
        <v>6</v>
      </c>
      <c r="CM92" s="35">
        <v>7</v>
      </c>
      <c r="CN92" s="34">
        <f t="shared" si="47"/>
        <v>19</v>
      </c>
      <c r="CO92" s="37">
        <f t="shared" si="89"/>
        <v>21</v>
      </c>
      <c r="CP92" s="162">
        <f t="shared" si="48"/>
        <v>21</v>
      </c>
      <c r="CQ92" s="163">
        <f t="shared" si="90"/>
        <v>54.25</v>
      </c>
      <c r="CR92" s="10" t="str">
        <f t="shared" si="91"/>
        <v xml:space="preserve">BAIK </v>
      </c>
    </row>
    <row r="93" spans="1:96" thickBot="1" x14ac:dyDescent="0.3">
      <c r="A93" s="1">
        <v>78</v>
      </c>
      <c r="B93" s="49" t="s">
        <v>99</v>
      </c>
      <c r="C93" s="134" t="s">
        <v>229</v>
      </c>
      <c r="D93" s="135" t="s">
        <v>230</v>
      </c>
      <c r="E93" s="138" t="s">
        <v>307</v>
      </c>
      <c r="F93" s="139">
        <v>6</v>
      </c>
      <c r="G93" s="23" t="s">
        <v>14</v>
      </c>
      <c r="H93" s="36">
        <f t="shared" si="49"/>
        <v>0</v>
      </c>
      <c r="I93" s="25" t="s">
        <v>16</v>
      </c>
      <c r="J93" s="36">
        <f t="shared" si="50"/>
        <v>0</v>
      </c>
      <c r="K93" s="19" t="s">
        <v>13</v>
      </c>
      <c r="L93" s="36">
        <f t="shared" si="51"/>
        <v>1</v>
      </c>
      <c r="M93" s="19" t="s">
        <v>16</v>
      </c>
      <c r="N93" s="36">
        <f t="shared" si="52"/>
        <v>0</v>
      </c>
      <c r="O93" s="23" t="s">
        <v>16</v>
      </c>
      <c r="P93" s="36">
        <f t="shared" si="53"/>
        <v>0</v>
      </c>
      <c r="Q93" s="20" t="s">
        <v>13</v>
      </c>
      <c r="R93" s="36">
        <f t="shared" si="54"/>
        <v>0</v>
      </c>
      <c r="S93" s="20" t="s">
        <v>14</v>
      </c>
      <c r="T93" s="36">
        <f t="shared" si="55"/>
        <v>1</v>
      </c>
      <c r="U93" s="19" t="s">
        <v>15</v>
      </c>
      <c r="V93" s="36">
        <f t="shared" si="56"/>
        <v>0</v>
      </c>
      <c r="W93" s="20" t="s">
        <v>16</v>
      </c>
      <c r="X93" s="36">
        <f t="shared" si="57"/>
        <v>1</v>
      </c>
      <c r="Y93" s="20" t="s">
        <v>13</v>
      </c>
      <c r="Z93" s="36">
        <f t="shared" si="58"/>
        <v>0</v>
      </c>
      <c r="AA93" s="20" t="s">
        <v>15</v>
      </c>
      <c r="AB93" s="36">
        <f t="shared" si="59"/>
        <v>1</v>
      </c>
      <c r="AC93" s="20" t="s">
        <v>14</v>
      </c>
      <c r="AD93" s="36">
        <f t="shared" si="60"/>
        <v>0</v>
      </c>
      <c r="AE93" s="20" t="s">
        <v>17</v>
      </c>
      <c r="AF93" s="36">
        <f t="shared" si="61"/>
        <v>0</v>
      </c>
      <c r="AG93" s="20" t="s">
        <v>16</v>
      </c>
      <c r="AH93" s="36">
        <f t="shared" si="62"/>
        <v>1</v>
      </c>
      <c r="AI93" s="20" t="s">
        <v>15</v>
      </c>
      <c r="AJ93" s="36">
        <f t="shared" si="63"/>
        <v>0</v>
      </c>
      <c r="AK93" s="20" t="s">
        <v>16</v>
      </c>
      <c r="AL93" s="36">
        <f t="shared" si="64"/>
        <v>0</v>
      </c>
      <c r="AM93" s="20" t="s">
        <v>13</v>
      </c>
      <c r="AN93" s="36">
        <f t="shared" si="65"/>
        <v>0</v>
      </c>
      <c r="AO93" s="20" t="s">
        <v>17</v>
      </c>
      <c r="AP93" s="36">
        <f t="shared" si="66"/>
        <v>0</v>
      </c>
      <c r="AQ93" s="20" t="s">
        <v>17</v>
      </c>
      <c r="AR93" s="36">
        <f t="shared" si="67"/>
        <v>0</v>
      </c>
      <c r="AS93" s="20" t="s">
        <v>17</v>
      </c>
      <c r="AT93" s="36">
        <f t="shared" si="68"/>
        <v>0</v>
      </c>
      <c r="AU93" s="20" t="s">
        <v>14</v>
      </c>
      <c r="AV93" s="36">
        <f t="shared" si="69"/>
        <v>0</v>
      </c>
      <c r="AW93" s="20" t="s">
        <v>17</v>
      </c>
      <c r="AX93" s="36">
        <f t="shared" si="70"/>
        <v>0</v>
      </c>
      <c r="AY93" s="20" t="s">
        <v>14</v>
      </c>
      <c r="AZ93" s="36">
        <f t="shared" si="71"/>
        <v>0</v>
      </c>
      <c r="BA93" s="20" t="s">
        <v>14</v>
      </c>
      <c r="BB93" s="36">
        <f t="shared" si="72"/>
        <v>0</v>
      </c>
      <c r="BC93" s="20" t="s">
        <v>13</v>
      </c>
      <c r="BD93" s="36">
        <f t="shared" si="73"/>
        <v>0</v>
      </c>
      <c r="BE93" s="22" t="s">
        <v>13</v>
      </c>
      <c r="BF93" s="36">
        <f t="shared" si="74"/>
        <v>1</v>
      </c>
      <c r="BG93" s="20" t="s">
        <v>13</v>
      </c>
      <c r="BH93" s="36">
        <f t="shared" si="75"/>
        <v>1</v>
      </c>
      <c r="BI93" s="20" t="s">
        <v>17</v>
      </c>
      <c r="BJ93" s="36">
        <f t="shared" si="76"/>
        <v>1</v>
      </c>
      <c r="BK93" s="20" t="s">
        <v>13</v>
      </c>
      <c r="BL93" s="36">
        <f t="shared" si="77"/>
        <v>0</v>
      </c>
      <c r="BM93" s="20" t="s">
        <v>13</v>
      </c>
      <c r="BN93" s="36">
        <f t="shared" si="78"/>
        <v>1</v>
      </c>
      <c r="BO93" s="20" t="s">
        <v>15</v>
      </c>
      <c r="BP93" s="36">
        <f t="shared" si="79"/>
        <v>0</v>
      </c>
      <c r="BQ93" s="20" t="s">
        <v>14</v>
      </c>
      <c r="BR93" s="36">
        <f t="shared" si="80"/>
        <v>1</v>
      </c>
      <c r="BS93" s="20" t="s">
        <v>13</v>
      </c>
      <c r="BT93" s="36">
        <f t="shared" si="81"/>
        <v>1</v>
      </c>
      <c r="BU93" s="20" t="s">
        <v>14</v>
      </c>
      <c r="BV93" s="36">
        <f t="shared" si="82"/>
        <v>1</v>
      </c>
      <c r="BW93" s="20" t="s">
        <v>16</v>
      </c>
      <c r="BX93" s="36">
        <f t="shared" si="83"/>
        <v>1</v>
      </c>
      <c r="BY93" s="20" t="s">
        <v>17</v>
      </c>
      <c r="BZ93" s="36">
        <f t="shared" si="84"/>
        <v>0</v>
      </c>
      <c r="CA93" s="20" t="s">
        <v>17</v>
      </c>
      <c r="CB93" s="36">
        <f t="shared" si="85"/>
        <v>0</v>
      </c>
      <c r="CC93" s="20" t="s">
        <v>16</v>
      </c>
      <c r="CD93" s="36">
        <f t="shared" si="86"/>
        <v>1</v>
      </c>
      <c r="CE93" s="20" t="s">
        <v>14</v>
      </c>
      <c r="CF93" s="36">
        <f t="shared" si="87"/>
        <v>1</v>
      </c>
      <c r="CG93" s="19" t="s">
        <v>15</v>
      </c>
      <c r="CH93" s="36">
        <f t="shared" si="88"/>
        <v>1</v>
      </c>
      <c r="CI93" s="20">
        <v>4</v>
      </c>
      <c r="CJ93" s="35">
        <v>2</v>
      </c>
      <c r="CK93" s="20">
        <v>3</v>
      </c>
      <c r="CL93" s="35">
        <v>6</v>
      </c>
      <c r="CM93" s="20">
        <v>5</v>
      </c>
      <c r="CN93" s="34">
        <f t="shared" si="47"/>
        <v>16</v>
      </c>
      <c r="CO93" s="37">
        <f t="shared" si="89"/>
        <v>24</v>
      </c>
      <c r="CP93" s="162">
        <f t="shared" si="48"/>
        <v>20</v>
      </c>
      <c r="CQ93" s="163">
        <f t="shared" si="90"/>
        <v>48</v>
      </c>
      <c r="CR93" s="10" t="str">
        <f t="shared" si="91"/>
        <v>CUKUP</v>
      </c>
    </row>
    <row r="94" spans="1:96" thickBot="1" x14ac:dyDescent="0.3">
      <c r="A94" s="1">
        <v>79</v>
      </c>
      <c r="B94" s="50" t="s">
        <v>100</v>
      </c>
      <c r="C94" s="140" t="s">
        <v>229</v>
      </c>
      <c r="D94" s="141" t="s">
        <v>230</v>
      </c>
      <c r="E94" s="141" t="s">
        <v>308</v>
      </c>
      <c r="F94" s="142">
        <v>2</v>
      </c>
      <c r="G94" s="35" t="s">
        <v>14</v>
      </c>
      <c r="H94" s="36">
        <f t="shared" si="49"/>
        <v>0</v>
      </c>
      <c r="I94" s="35" t="s">
        <v>17</v>
      </c>
      <c r="J94" s="36">
        <f t="shared" si="50"/>
        <v>0</v>
      </c>
      <c r="K94" s="16" t="s">
        <v>13</v>
      </c>
      <c r="L94" s="36">
        <f t="shared" si="51"/>
        <v>1</v>
      </c>
      <c r="M94" s="16" t="s">
        <v>16</v>
      </c>
      <c r="N94" s="36">
        <f t="shared" si="52"/>
        <v>0</v>
      </c>
      <c r="O94" s="35" t="s">
        <v>14</v>
      </c>
      <c r="P94" s="36">
        <f t="shared" si="53"/>
        <v>0</v>
      </c>
      <c r="Q94" s="16" t="s">
        <v>14</v>
      </c>
      <c r="R94" s="36">
        <f t="shared" si="54"/>
        <v>0</v>
      </c>
      <c r="S94" s="16" t="s">
        <v>14</v>
      </c>
      <c r="T94" s="36">
        <f t="shared" si="55"/>
        <v>1</v>
      </c>
      <c r="U94" s="16" t="s">
        <v>15</v>
      </c>
      <c r="V94" s="36">
        <f t="shared" si="56"/>
        <v>0</v>
      </c>
      <c r="W94" s="16" t="s">
        <v>17</v>
      </c>
      <c r="X94" s="36">
        <f t="shared" si="57"/>
        <v>0</v>
      </c>
      <c r="Y94" s="16" t="s">
        <v>16</v>
      </c>
      <c r="Z94" s="36">
        <f t="shared" si="58"/>
        <v>0</v>
      </c>
      <c r="AA94" s="16" t="s">
        <v>16</v>
      </c>
      <c r="AB94" s="36">
        <f t="shared" si="59"/>
        <v>0</v>
      </c>
      <c r="AC94" s="16" t="s">
        <v>17</v>
      </c>
      <c r="AD94" s="36">
        <f t="shared" si="60"/>
        <v>1</v>
      </c>
      <c r="AE94" s="16" t="s">
        <v>17</v>
      </c>
      <c r="AF94" s="36">
        <f t="shared" si="61"/>
        <v>0</v>
      </c>
      <c r="AG94" s="16" t="s">
        <v>17</v>
      </c>
      <c r="AH94" s="36">
        <f t="shared" si="62"/>
        <v>0</v>
      </c>
      <c r="AI94" s="16" t="s">
        <v>15</v>
      </c>
      <c r="AJ94" s="36">
        <f t="shared" si="63"/>
        <v>0</v>
      </c>
      <c r="AK94" s="16" t="s">
        <v>16</v>
      </c>
      <c r="AL94" s="36">
        <f t="shared" si="64"/>
        <v>0</v>
      </c>
      <c r="AM94" s="16" t="s">
        <v>13</v>
      </c>
      <c r="AN94" s="36">
        <f t="shared" si="65"/>
        <v>0</v>
      </c>
      <c r="AO94" s="16" t="s">
        <v>15</v>
      </c>
      <c r="AP94" s="36">
        <f t="shared" si="66"/>
        <v>1</v>
      </c>
      <c r="AQ94" s="16" t="s">
        <v>15</v>
      </c>
      <c r="AR94" s="36">
        <f t="shared" si="67"/>
        <v>1</v>
      </c>
      <c r="AS94" s="16" t="s">
        <v>17</v>
      </c>
      <c r="AT94" s="36">
        <f t="shared" si="68"/>
        <v>0</v>
      </c>
      <c r="AU94" s="16" t="s">
        <v>17</v>
      </c>
      <c r="AV94" s="36">
        <f t="shared" si="69"/>
        <v>1</v>
      </c>
      <c r="AW94" s="16" t="s">
        <v>14</v>
      </c>
      <c r="AX94" s="36">
        <f t="shared" si="70"/>
        <v>0</v>
      </c>
      <c r="AY94" s="35" t="s">
        <v>14</v>
      </c>
      <c r="AZ94" s="36">
        <f t="shared" si="71"/>
        <v>0</v>
      </c>
      <c r="BA94" s="16" t="s">
        <v>13</v>
      </c>
      <c r="BB94" s="36">
        <f t="shared" si="72"/>
        <v>0</v>
      </c>
      <c r="BC94" s="16" t="s">
        <v>16</v>
      </c>
      <c r="BD94" s="36">
        <f t="shared" si="73"/>
        <v>1</v>
      </c>
      <c r="BE94" s="35" t="s">
        <v>16</v>
      </c>
      <c r="BF94" s="36">
        <f t="shared" si="74"/>
        <v>0</v>
      </c>
      <c r="BG94" s="16" t="s">
        <v>13</v>
      </c>
      <c r="BH94" s="36">
        <f t="shared" si="75"/>
        <v>1</v>
      </c>
      <c r="BI94" s="16" t="s">
        <v>17</v>
      </c>
      <c r="BJ94" s="36">
        <f t="shared" si="76"/>
        <v>1</v>
      </c>
      <c r="BK94" s="16" t="s">
        <v>15</v>
      </c>
      <c r="BL94" s="36">
        <f t="shared" si="77"/>
        <v>0</v>
      </c>
      <c r="BM94" s="16" t="s">
        <v>13</v>
      </c>
      <c r="BN94" s="36">
        <f t="shared" si="78"/>
        <v>1</v>
      </c>
      <c r="BO94" s="16" t="s">
        <v>17</v>
      </c>
      <c r="BP94" s="36">
        <f t="shared" si="79"/>
        <v>0</v>
      </c>
      <c r="BQ94" s="16" t="s">
        <v>14</v>
      </c>
      <c r="BR94" s="36">
        <f t="shared" si="80"/>
        <v>1</v>
      </c>
      <c r="BS94" s="16" t="s">
        <v>13</v>
      </c>
      <c r="BT94" s="36">
        <f t="shared" si="81"/>
        <v>1</v>
      </c>
      <c r="BU94" s="16" t="s">
        <v>14</v>
      </c>
      <c r="BV94" s="36">
        <f t="shared" si="82"/>
        <v>1</v>
      </c>
      <c r="BW94" s="16" t="s">
        <v>16</v>
      </c>
      <c r="BX94" s="36">
        <f t="shared" si="83"/>
        <v>1</v>
      </c>
      <c r="BY94" s="16" t="s">
        <v>14</v>
      </c>
      <c r="BZ94" s="36">
        <f t="shared" si="84"/>
        <v>1</v>
      </c>
      <c r="CA94" s="16" t="s">
        <v>13</v>
      </c>
      <c r="CB94" s="36">
        <f t="shared" si="85"/>
        <v>0</v>
      </c>
      <c r="CC94" s="16" t="s">
        <v>16</v>
      </c>
      <c r="CD94" s="36">
        <f t="shared" si="86"/>
        <v>1</v>
      </c>
      <c r="CE94" s="16" t="s">
        <v>17</v>
      </c>
      <c r="CF94" s="36">
        <f t="shared" si="87"/>
        <v>0</v>
      </c>
      <c r="CG94" s="16" t="s">
        <v>13</v>
      </c>
      <c r="CH94" s="36">
        <f t="shared" si="88"/>
        <v>0</v>
      </c>
      <c r="CI94" s="16">
        <v>2</v>
      </c>
      <c r="CJ94" s="35">
        <v>0</v>
      </c>
      <c r="CK94" s="16">
        <v>5</v>
      </c>
      <c r="CL94" s="35">
        <v>0</v>
      </c>
      <c r="CM94" s="16">
        <v>3</v>
      </c>
      <c r="CN94" s="34">
        <f t="shared" si="47"/>
        <v>16</v>
      </c>
      <c r="CO94" s="37">
        <f t="shared" si="89"/>
        <v>24</v>
      </c>
      <c r="CP94" s="162">
        <f t="shared" si="48"/>
        <v>10</v>
      </c>
      <c r="CQ94" s="163">
        <f t="shared" si="90"/>
        <v>38</v>
      </c>
      <c r="CR94" s="10" t="b">
        <f t="shared" si="91"/>
        <v>0</v>
      </c>
    </row>
    <row r="95" spans="1:96" thickBot="1" x14ac:dyDescent="0.3">
      <c r="A95" s="3">
        <v>80</v>
      </c>
      <c r="B95" s="51" t="s">
        <v>101</v>
      </c>
      <c r="C95" s="140" t="s">
        <v>229</v>
      </c>
      <c r="D95" s="141" t="s">
        <v>230</v>
      </c>
      <c r="E95" s="144" t="s">
        <v>309</v>
      </c>
      <c r="F95" s="142">
        <v>5</v>
      </c>
      <c r="G95" s="23" t="s">
        <v>15</v>
      </c>
      <c r="H95" s="36">
        <f t="shared" si="49"/>
        <v>1</v>
      </c>
      <c r="I95" s="25" t="s">
        <v>14</v>
      </c>
      <c r="J95" s="36">
        <f t="shared" si="50"/>
        <v>0</v>
      </c>
      <c r="K95" s="16" t="s">
        <v>13</v>
      </c>
      <c r="L95" s="36">
        <f t="shared" si="51"/>
        <v>1</v>
      </c>
      <c r="M95" s="16" t="s">
        <v>17</v>
      </c>
      <c r="N95" s="36">
        <f t="shared" si="52"/>
        <v>1</v>
      </c>
      <c r="O95" s="23" t="s">
        <v>13</v>
      </c>
      <c r="P95" s="36">
        <f t="shared" si="53"/>
        <v>0</v>
      </c>
      <c r="Q95" s="16" t="s">
        <v>14</v>
      </c>
      <c r="R95" s="36">
        <f t="shared" si="54"/>
        <v>0</v>
      </c>
      <c r="S95" s="16" t="s">
        <v>14</v>
      </c>
      <c r="T95" s="36">
        <f t="shared" si="55"/>
        <v>1</v>
      </c>
      <c r="U95" s="16" t="s">
        <v>14</v>
      </c>
      <c r="V95" s="36">
        <f t="shared" si="56"/>
        <v>0</v>
      </c>
      <c r="W95" s="16" t="s">
        <v>17</v>
      </c>
      <c r="X95" s="36">
        <f t="shared" si="57"/>
        <v>0</v>
      </c>
      <c r="Y95" s="16" t="s">
        <v>13</v>
      </c>
      <c r="Z95" s="36">
        <f t="shared" si="58"/>
        <v>0</v>
      </c>
      <c r="AA95" s="16" t="s">
        <v>15</v>
      </c>
      <c r="AB95" s="36">
        <f t="shared" si="59"/>
        <v>1</v>
      </c>
      <c r="AC95" s="16" t="s">
        <v>17</v>
      </c>
      <c r="AD95" s="36">
        <f t="shared" si="60"/>
        <v>1</v>
      </c>
      <c r="AE95" s="16" t="s">
        <v>16</v>
      </c>
      <c r="AF95" s="36">
        <f t="shared" si="61"/>
        <v>1</v>
      </c>
      <c r="AG95" s="16" t="s">
        <v>17</v>
      </c>
      <c r="AH95" s="36">
        <f t="shared" si="62"/>
        <v>0</v>
      </c>
      <c r="AI95" s="16" t="s">
        <v>17</v>
      </c>
      <c r="AJ95" s="36">
        <f t="shared" si="63"/>
        <v>0</v>
      </c>
      <c r="AK95" s="16" t="s">
        <v>15</v>
      </c>
      <c r="AL95" s="36">
        <f t="shared" si="64"/>
        <v>1</v>
      </c>
      <c r="AM95" s="16" t="s">
        <v>13</v>
      </c>
      <c r="AN95" s="36">
        <f t="shared" si="65"/>
        <v>0</v>
      </c>
      <c r="AO95" s="16" t="s">
        <v>15</v>
      </c>
      <c r="AP95" s="36">
        <f t="shared" si="66"/>
        <v>1</v>
      </c>
      <c r="AQ95" s="16" t="s">
        <v>15</v>
      </c>
      <c r="AR95" s="36">
        <f t="shared" si="67"/>
        <v>1</v>
      </c>
      <c r="AS95" s="16" t="s">
        <v>17</v>
      </c>
      <c r="AT95" s="36">
        <f t="shared" si="68"/>
        <v>0</v>
      </c>
      <c r="AU95" s="16" t="s">
        <v>17</v>
      </c>
      <c r="AV95" s="36">
        <f t="shared" si="69"/>
        <v>1</v>
      </c>
      <c r="AW95" s="16" t="s">
        <v>16</v>
      </c>
      <c r="AX95" s="36">
        <f t="shared" si="70"/>
        <v>1</v>
      </c>
      <c r="AY95" s="21" t="s">
        <v>14</v>
      </c>
      <c r="AZ95" s="36">
        <f t="shared" si="71"/>
        <v>0</v>
      </c>
      <c r="BA95" s="16" t="s">
        <v>13</v>
      </c>
      <c r="BB95" s="36">
        <f t="shared" si="72"/>
        <v>0</v>
      </c>
      <c r="BC95" s="16" t="s">
        <v>16</v>
      </c>
      <c r="BD95" s="36">
        <f t="shared" si="73"/>
        <v>1</v>
      </c>
      <c r="BE95" s="22" t="s">
        <v>14</v>
      </c>
      <c r="BF95" s="36">
        <f t="shared" si="74"/>
        <v>0</v>
      </c>
      <c r="BG95" s="16" t="s">
        <v>13</v>
      </c>
      <c r="BH95" s="36">
        <f t="shared" si="75"/>
        <v>1</v>
      </c>
      <c r="BI95" s="16" t="s">
        <v>17</v>
      </c>
      <c r="BJ95" s="36">
        <f t="shared" si="76"/>
        <v>1</v>
      </c>
      <c r="BK95" s="16" t="s">
        <v>17</v>
      </c>
      <c r="BL95" s="36">
        <f t="shared" si="77"/>
        <v>1</v>
      </c>
      <c r="BM95" s="16" t="s">
        <v>13</v>
      </c>
      <c r="BN95" s="36">
        <f t="shared" si="78"/>
        <v>1</v>
      </c>
      <c r="BO95" s="16" t="s">
        <v>13</v>
      </c>
      <c r="BP95" s="36">
        <f t="shared" si="79"/>
        <v>1</v>
      </c>
      <c r="BQ95" s="16" t="s">
        <v>14</v>
      </c>
      <c r="BR95" s="36">
        <f t="shared" si="80"/>
        <v>1</v>
      </c>
      <c r="BS95" s="16" t="s">
        <v>13</v>
      </c>
      <c r="BT95" s="36">
        <f t="shared" si="81"/>
        <v>1</v>
      </c>
      <c r="BU95" s="16" t="s">
        <v>14</v>
      </c>
      <c r="BV95" s="36">
        <f t="shared" si="82"/>
        <v>1</v>
      </c>
      <c r="BW95" s="16" t="s">
        <v>15</v>
      </c>
      <c r="BX95" s="36">
        <f t="shared" si="83"/>
        <v>0</v>
      </c>
      <c r="BY95" s="16" t="s">
        <v>17</v>
      </c>
      <c r="BZ95" s="36">
        <f t="shared" si="84"/>
        <v>0</v>
      </c>
      <c r="CA95" s="16" t="s">
        <v>16</v>
      </c>
      <c r="CB95" s="36">
        <f t="shared" si="85"/>
        <v>1</v>
      </c>
      <c r="CC95" s="16" t="s">
        <v>14</v>
      </c>
      <c r="CD95" s="36">
        <f t="shared" si="86"/>
        <v>0</v>
      </c>
      <c r="CE95" s="16" t="s">
        <v>14</v>
      </c>
      <c r="CF95" s="36">
        <f t="shared" si="87"/>
        <v>1</v>
      </c>
      <c r="CG95" s="16" t="s">
        <v>15</v>
      </c>
      <c r="CH95" s="36">
        <f t="shared" si="88"/>
        <v>1</v>
      </c>
      <c r="CI95" s="16">
        <v>0</v>
      </c>
      <c r="CJ95" s="35">
        <v>2</v>
      </c>
      <c r="CK95" s="16">
        <v>5</v>
      </c>
      <c r="CL95" s="35">
        <v>7</v>
      </c>
      <c r="CM95" s="16">
        <v>5</v>
      </c>
      <c r="CN95" s="34">
        <f t="shared" si="47"/>
        <v>24</v>
      </c>
      <c r="CO95" s="37">
        <f t="shared" si="89"/>
        <v>16</v>
      </c>
      <c r="CP95" s="162">
        <f t="shared" si="48"/>
        <v>19</v>
      </c>
      <c r="CQ95" s="163">
        <f t="shared" si="90"/>
        <v>61</v>
      </c>
      <c r="CR95" s="10" t="str">
        <f t="shared" si="91"/>
        <v>BAIK SEKALI</v>
      </c>
    </row>
    <row r="96" spans="1:96" thickBot="1" x14ac:dyDescent="0.3">
      <c r="A96" s="3">
        <v>81</v>
      </c>
      <c r="B96" s="51" t="s">
        <v>102</v>
      </c>
      <c r="C96" s="140" t="s">
        <v>229</v>
      </c>
      <c r="D96" s="141" t="s">
        <v>230</v>
      </c>
      <c r="E96" s="144" t="s">
        <v>310</v>
      </c>
      <c r="F96" s="142">
        <v>4</v>
      </c>
      <c r="G96" s="23" t="s">
        <v>15</v>
      </c>
      <c r="H96" s="36">
        <f t="shared" si="49"/>
        <v>1</v>
      </c>
      <c r="I96" s="25" t="s">
        <v>14</v>
      </c>
      <c r="J96" s="36">
        <f t="shared" si="50"/>
        <v>0</v>
      </c>
      <c r="K96" s="16" t="s">
        <v>13</v>
      </c>
      <c r="L96" s="36">
        <f t="shared" si="51"/>
        <v>1</v>
      </c>
      <c r="M96" s="16" t="s">
        <v>17</v>
      </c>
      <c r="N96" s="36">
        <f t="shared" si="52"/>
        <v>1</v>
      </c>
      <c r="O96" s="23" t="s">
        <v>13</v>
      </c>
      <c r="P96" s="36">
        <f t="shared" si="53"/>
        <v>0</v>
      </c>
      <c r="Q96" s="16" t="s">
        <v>14</v>
      </c>
      <c r="R96" s="36">
        <f t="shared" si="54"/>
        <v>0</v>
      </c>
      <c r="S96" s="16" t="s">
        <v>14</v>
      </c>
      <c r="T96" s="36">
        <f t="shared" si="55"/>
        <v>1</v>
      </c>
      <c r="U96" s="16" t="s">
        <v>14</v>
      </c>
      <c r="V96" s="36">
        <f t="shared" si="56"/>
        <v>0</v>
      </c>
      <c r="W96" s="16" t="s">
        <v>17</v>
      </c>
      <c r="X96" s="36">
        <f t="shared" si="57"/>
        <v>0</v>
      </c>
      <c r="Y96" s="16" t="s">
        <v>13</v>
      </c>
      <c r="Z96" s="36">
        <f t="shared" si="58"/>
        <v>0</v>
      </c>
      <c r="AA96" s="16" t="s">
        <v>15</v>
      </c>
      <c r="AB96" s="36">
        <f t="shared" si="59"/>
        <v>1</v>
      </c>
      <c r="AC96" s="16" t="s">
        <v>17</v>
      </c>
      <c r="AD96" s="36">
        <f t="shared" si="60"/>
        <v>1</v>
      </c>
      <c r="AE96" s="16" t="s">
        <v>16</v>
      </c>
      <c r="AF96" s="36">
        <f t="shared" si="61"/>
        <v>1</v>
      </c>
      <c r="AG96" s="16" t="s">
        <v>17</v>
      </c>
      <c r="AH96" s="36">
        <f t="shared" si="62"/>
        <v>0</v>
      </c>
      <c r="AI96" s="16" t="s">
        <v>18</v>
      </c>
      <c r="AJ96" s="36">
        <f t="shared" si="63"/>
        <v>0</v>
      </c>
      <c r="AK96" s="16" t="s">
        <v>15</v>
      </c>
      <c r="AL96" s="36">
        <f t="shared" si="64"/>
        <v>1</v>
      </c>
      <c r="AM96" s="16" t="s">
        <v>13</v>
      </c>
      <c r="AN96" s="36">
        <f t="shared" si="65"/>
        <v>0</v>
      </c>
      <c r="AO96" s="16" t="s">
        <v>15</v>
      </c>
      <c r="AP96" s="36">
        <f t="shared" si="66"/>
        <v>1</v>
      </c>
      <c r="AQ96" s="16" t="s">
        <v>15</v>
      </c>
      <c r="AR96" s="36">
        <f t="shared" si="67"/>
        <v>1</v>
      </c>
      <c r="AS96" s="16" t="s">
        <v>17</v>
      </c>
      <c r="AT96" s="36">
        <f t="shared" si="68"/>
        <v>0</v>
      </c>
      <c r="AU96" s="16" t="s">
        <v>17</v>
      </c>
      <c r="AV96" s="36">
        <f t="shared" si="69"/>
        <v>1</v>
      </c>
      <c r="AW96" s="16" t="s">
        <v>16</v>
      </c>
      <c r="AX96" s="36">
        <f t="shared" si="70"/>
        <v>1</v>
      </c>
      <c r="AY96" s="20" t="s">
        <v>14</v>
      </c>
      <c r="AZ96" s="36">
        <f t="shared" si="71"/>
        <v>0</v>
      </c>
      <c r="BA96" s="16" t="s">
        <v>13</v>
      </c>
      <c r="BB96" s="36">
        <f t="shared" si="72"/>
        <v>0</v>
      </c>
      <c r="BC96" s="16" t="s">
        <v>16</v>
      </c>
      <c r="BD96" s="36">
        <f t="shared" si="73"/>
        <v>1</v>
      </c>
      <c r="BE96" s="22" t="s">
        <v>14</v>
      </c>
      <c r="BF96" s="36">
        <f t="shared" si="74"/>
        <v>0</v>
      </c>
      <c r="BG96" s="16" t="s">
        <v>13</v>
      </c>
      <c r="BH96" s="36">
        <f t="shared" si="75"/>
        <v>1</v>
      </c>
      <c r="BI96" s="16" t="s">
        <v>17</v>
      </c>
      <c r="BJ96" s="36">
        <f t="shared" si="76"/>
        <v>1</v>
      </c>
      <c r="BK96" s="16" t="s">
        <v>17</v>
      </c>
      <c r="BL96" s="36">
        <f t="shared" si="77"/>
        <v>1</v>
      </c>
      <c r="BM96" s="16" t="s">
        <v>13</v>
      </c>
      <c r="BN96" s="36">
        <f t="shared" si="78"/>
        <v>1</v>
      </c>
      <c r="BO96" s="16" t="s">
        <v>13</v>
      </c>
      <c r="BP96" s="36">
        <f t="shared" si="79"/>
        <v>1</v>
      </c>
      <c r="BQ96" s="16" t="s">
        <v>14</v>
      </c>
      <c r="BR96" s="36">
        <f t="shared" si="80"/>
        <v>1</v>
      </c>
      <c r="BS96" s="16" t="s">
        <v>13</v>
      </c>
      <c r="BT96" s="36">
        <f t="shared" si="81"/>
        <v>1</v>
      </c>
      <c r="BU96" s="16" t="s">
        <v>14</v>
      </c>
      <c r="BV96" s="36">
        <f t="shared" si="82"/>
        <v>1</v>
      </c>
      <c r="BW96" s="16" t="s">
        <v>15</v>
      </c>
      <c r="BX96" s="36">
        <f t="shared" si="83"/>
        <v>0</v>
      </c>
      <c r="BY96" s="16" t="s">
        <v>17</v>
      </c>
      <c r="BZ96" s="36">
        <f t="shared" si="84"/>
        <v>0</v>
      </c>
      <c r="CA96" s="16" t="s">
        <v>16</v>
      </c>
      <c r="CB96" s="36">
        <f t="shared" si="85"/>
        <v>1</v>
      </c>
      <c r="CC96" s="16" t="s">
        <v>14</v>
      </c>
      <c r="CD96" s="36">
        <f t="shared" si="86"/>
        <v>0</v>
      </c>
      <c r="CE96" s="16" t="s">
        <v>14</v>
      </c>
      <c r="CF96" s="36">
        <f t="shared" si="87"/>
        <v>1</v>
      </c>
      <c r="CG96" s="16" t="s">
        <v>15</v>
      </c>
      <c r="CH96" s="36">
        <f t="shared" si="88"/>
        <v>1</v>
      </c>
      <c r="CI96" s="16">
        <v>2</v>
      </c>
      <c r="CJ96" s="35">
        <v>5</v>
      </c>
      <c r="CK96" s="16">
        <v>5</v>
      </c>
      <c r="CL96" s="35">
        <v>7</v>
      </c>
      <c r="CM96" s="16">
        <v>6</v>
      </c>
      <c r="CN96" s="34">
        <f t="shared" si="47"/>
        <v>24</v>
      </c>
      <c r="CO96" s="37">
        <f t="shared" si="89"/>
        <v>16</v>
      </c>
      <c r="CP96" s="162">
        <f t="shared" si="48"/>
        <v>25</v>
      </c>
      <c r="CQ96" s="163">
        <f t="shared" si="90"/>
        <v>67</v>
      </c>
      <c r="CR96" s="10" t="str">
        <f t="shared" si="91"/>
        <v>BAIK SEKALI</v>
      </c>
    </row>
    <row r="97" spans="1:96" thickBot="1" x14ac:dyDescent="0.3">
      <c r="A97" s="1">
        <v>82</v>
      </c>
      <c r="B97" s="51" t="s">
        <v>103</v>
      </c>
      <c r="C97" s="140" t="s">
        <v>229</v>
      </c>
      <c r="D97" s="141" t="s">
        <v>230</v>
      </c>
      <c r="E97" s="144" t="s">
        <v>311</v>
      </c>
      <c r="F97" s="142">
        <v>3</v>
      </c>
      <c r="G97" s="23" t="s">
        <v>15</v>
      </c>
      <c r="H97" s="36">
        <f t="shared" si="49"/>
        <v>1</v>
      </c>
      <c r="I97" s="25" t="s">
        <v>14</v>
      </c>
      <c r="J97" s="36">
        <f t="shared" si="50"/>
        <v>0</v>
      </c>
      <c r="K97" s="16" t="s">
        <v>13</v>
      </c>
      <c r="L97" s="36">
        <f t="shared" si="51"/>
        <v>1</v>
      </c>
      <c r="M97" s="16" t="s">
        <v>17</v>
      </c>
      <c r="N97" s="36">
        <f t="shared" si="52"/>
        <v>1</v>
      </c>
      <c r="O97" s="23" t="s">
        <v>15</v>
      </c>
      <c r="P97" s="36">
        <f t="shared" si="53"/>
        <v>0</v>
      </c>
      <c r="Q97" s="16" t="s">
        <v>17</v>
      </c>
      <c r="R97" s="36">
        <f t="shared" si="54"/>
        <v>1</v>
      </c>
      <c r="S97" s="16" t="s">
        <v>14</v>
      </c>
      <c r="T97" s="36">
        <f t="shared" si="55"/>
        <v>1</v>
      </c>
      <c r="U97" s="16" t="s">
        <v>15</v>
      </c>
      <c r="V97" s="36">
        <f t="shared" si="56"/>
        <v>0</v>
      </c>
      <c r="W97" s="16" t="s">
        <v>15</v>
      </c>
      <c r="X97" s="36">
        <f t="shared" si="57"/>
        <v>0</v>
      </c>
      <c r="Y97" s="16" t="s">
        <v>16</v>
      </c>
      <c r="Z97" s="36">
        <f t="shared" si="58"/>
        <v>0</v>
      </c>
      <c r="AA97" s="16" t="s">
        <v>16</v>
      </c>
      <c r="AB97" s="36">
        <f t="shared" si="59"/>
        <v>0</v>
      </c>
      <c r="AC97" s="16" t="s">
        <v>13</v>
      </c>
      <c r="AD97" s="36">
        <f t="shared" si="60"/>
        <v>0</v>
      </c>
      <c r="AE97" s="16" t="s">
        <v>16</v>
      </c>
      <c r="AF97" s="36">
        <f t="shared" si="61"/>
        <v>1</v>
      </c>
      <c r="AG97" s="16" t="s">
        <v>16</v>
      </c>
      <c r="AH97" s="36">
        <f t="shared" si="62"/>
        <v>1</v>
      </c>
      <c r="AI97" s="16" t="s">
        <v>17</v>
      </c>
      <c r="AJ97" s="36">
        <f t="shared" si="63"/>
        <v>0</v>
      </c>
      <c r="AK97" s="16" t="s">
        <v>14</v>
      </c>
      <c r="AL97" s="36">
        <f t="shared" si="64"/>
        <v>0</v>
      </c>
      <c r="AM97" s="16" t="s">
        <v>16</v>
      </c>
      <c r="AN97" s="36">
        <f t="shared" si="65"/>
        <v>1</v>
      </c>
      <c r="AO97" s="16" t="s">
        <v>15</v>
      </c>
      <c r="AP97" s="36">
        <f t="shared" si="66"/>
        <v>1</v>
      </c>
      <c r="AQ97" s="16" t="s">
        <v>15</v>
      </c>
      <c r="AR97" s="36">
        <f t="shared" si="67"/>
        <v>1</v>
      </c>
      <c r="AS97" s="16" t="s">
        <v>15</v>
      </c>
      <c r="AT97" s="36">
        <f t="shared" si="68"/>
        <v>0</v>
      </c>
      <c r="AU97" s="16" t="s">
        <v>17</v>
      </c>
      <c r="AV97" s="36">
        <f t="shared" si="69"/>
        <v>1</v>
      </c>
      <c r="AW97" s="16" t="s">
        <v>14</v>
      </c>
      <c r="AX97" s="36">
        <f t="shared" si="70"/>
        <v>0</v>
      </c>
      <c r="AY97" s="21" t="s">
        <v>13</v>
      </c>
      <c r="AZ97" s="36">
        <f t="shared" si="71"/>
        <v>1</v>
      </c>
      <c r="BA97" s="16" t="s">
        <v>15</v>
      </c>
      <c r="BB97" s="36">
        <f t="shared" si="72"/>
        <v>1</v>
      </c>
      <c r="BC97" s="16" t="s">
        <v>16</v>
      </c>
      <c r="BD97" s="36">
        <f t="shared" si="73"/>
        <v>1</v>
      </c>
      <c r="BE97" s="22" t="s">
        <v>14</v>
      </c>
      <c r="BF97" s="36">
        <f t="shared" si="74"/>
        <v>0</v>
      </c>
      <c r="BG97" s="16" t="s">
        <v>13</v>
      </c>
      <c r="BH97" s="36">
        <f t="shared" si="75"/>
        <v>1</v>
      </c>
      <c r="BI97" s="16" t="s">
        <v>17</v>
      </c>
      <c r="BJ97" s="36">
        <f t="shared" si="76"/>
        <v>1</v>
      </c>
      <c r="BK97" s="16" t="s">
        <v>13</v>
      </c>
      <c r="BL97" s="36">
        <f t="shared" si="77"/>
        <v>0</v>
      </c>
      <c r="BM97" s="16" t="s">
        <v>13</v>
      </c>
      <c r="BN97" s="36">
        <f t="shared" si="78"/>
        <v>1</v>
      </c>
      <c r="BO97" s="16" t="s">
        <v>13</v>
      </c>
      <c r="BP97" s="36">
        <f t="shared" si="79"/>
        <v>1</v>
      </c>
      <c r="BQ97" s="16" t="s">
        <v>14</v>
      </c>
      <c r="BR97" s="36">
        <f t="shared" si="80"/>
        <v>1</v>
      </c>
      <c r="BS97" s="16" t="s">
        <v>13</v>
      </c>
      <c r="BT97" s="36">
        <f t="shared" si="81"/>
        <v>1</v>
      </c>
      <c r="BU97" s="16" t="s">
        <v>14</v>
      </c>
      <c r="BV97" s="36">
        <f t="shared" si="82"/>
        <v>1</v>
      </c>
      <c r="BW97" s="16" t="s">
        <v>16</v>
      </c>
      <c r="BX97" s="36">
        <f t="shared" si="83"/>
        <v>1</v>
      </c>
      <c r="BY97" s="16" t="s">
        <v>17</v>
      </c>
      <c r="BZ97" s="36">
        <f t="shared" si="84"/>
        <v>0</v>
      </c>
      <c r="CA97" s="16" t="s">
        <v>16</v>
      </c>
      <c r="CB97" s="36">
        <f t="shared" si="85"/>
        <v>1</v>
      </c>
      <c r="CC97" s="16" t="s">
        <v>16</v>
      </c>
      <c r="CD97" s="36">
        <f t="shared" si="86"/>
        <v>1</v>
      </c>
      <c r="CE97" s="16" t="s">
        <v>14</v>
      </c>
      <c r="CF97" s="36">
        <f t="shared" si="87"/>
        <v>1</v>
      </c>
      <c r="CG97" s="16" t="s">
        <v>13</v>
      </c>
      <c r="CH97" s="36">
        <f t="shared" si="88"/>
        <v>0</v>
      </c>
      <c r="CI97" s="16">
        <v>2</v>
      </c>
      <c r="CJ97" s="35">
        <v>0</v>
      </c>
      <c r="CK97" s="16">
        <v>3</v>
      </c>
      <c r="CL97" s="35">
        <v>5</v>
      </c>
      <c r="CM97" s="16">
        <v>5</v>
      </c>
      <c r="CN97" s="34">
        <f t="shared" si="47"/>
        <v>25</v>
      </c>
      <c r="CO97" s="37">
        <f t="shared" si="89"/>
        <v>15</v>
      </c>
      <c r="CP97" s="162">
        <f t="shared" si="48"/>
        <v>15</v>
      </c>
      <c r="CQ97" s="163">
        <f t="shared" si="90"/>
        <v>58.75</v>
      </c>
      <c r="CR97" s="10" t="str">
        <f t="shared" si="91"/>
        <v xml:space="preserve">BAIK </v>
      </c>
    </row>
    <row r="98" spans="1:96" thickBot="1" x14ac:dyDescent="0.3">
      <c r="A98" s="1">
        <v>83</v>
      </c>
      <c r="B98" s="51" t="s">
        <v>104</v>
      </c>
      <c r="C98" s="134" t="s">
        <v>229</v>
      </c>
      <c r="D98" s="135" t="s">
        <v>230</v>
      </c>
      <c r="E98" s="136" t="s">
        <v>312</v>
      </c>
      <c r="F98" s="139">
        <v>2</v>
      </c>
      <c r="G98" s="23" t="s">
        <v>15</v>
      </c>
      <c r="H98" s="36">
        <f t="shared" si="49"/>
        <v>1</v>
      </c>
      <c r="I98" s="25" t="s">
        <v>13</v>
      </c>
      <c r="J98" s="36">
        <f t="shared" si="50"/>
        <v>1</v>
      </c>
      <c r="K98" s="20" t="s">
        <v>13</v>
      </c>
      <c r="L98" s="36">
        <f t="shared" si="51"/>
        <v>1</v>
      </c>
      <c r="M98" s="20" t="s">
        <v>16</v>
      </c>
      <c r="N98" s="36">
        <f t="shared" si="52"/>
        <v>0</v>
      </c>
      <c r="O98" s="23" t="s">
        <v>13</v>
      </c>
      <c r="P98" s="36">
        <f t="shared" si="53"/>
        <v>0</v>
      </c>
      <c r="Q98" s="20" t="s">
        <v>17</v>
      </c>
      <c r="R98" s="36">
        <f t="shared" si="54"/>
        <v>1</v>
      </c>
      <c r="S98" s="20" t="s">
        <v>17</v>
      </c>
      <c r="T98" s="36">
        <f t="shared" si="55"/>
        <v>0</v>
      </c>
      <c r="U98" s="20" t="s">
        <v>15</v>
      </c>
      <c r="V98" s="36">
        <f t="shared" si="56"/>
        <v>0</v>
      </c>
      <c r="W98" s="20" t="s">
        <v>15</v>
      </c>
      <c r="X98" s="36">
        <f t="shared" si="57"/>
        <v>0</v>
      </c>
      <c r="Y98" s="20" t="s">
        <v>15</v>
      </c>
      <c r="Z98" s="36">
        <f t="shared" si="58"/>
        <v>1</v>
      </c>
      <c r="AA98" s="20" t="s">
        <v>16</v>
      </c>
      <c r="AB98" s="36">
        <f t="shared" si="59"/>
        <v>0</v>
      </c>
      <c r="AC98" s="20" t="s">
        <v>17</v>
      </c>
      <c r="AD98" s="36">
        <f t="shared" si="60"/>
        <v>1</v>
      </c>
      <c r="AE98" s="20" t="s">
        <v>16</v>
      </c>
      <c r="AF98" s="36">
        <f t="shared" si="61"/>
        <v>1</v>
      </c>
      <c r="AG98" s="20" t="s">
        <v>17</v>
      </c>
      <c r="AH98" s="36">
        <f t="shared" si="62"/>
        <v>0</v>
      </c>
      <c r="AI98" s="20" t="s">
        <v>13</v>
      </c>
      <c r="AJ98" s="36">
        <f t="shared" si="63"/>
        <v>1</v>
      </c>
      <c r="AK98" s="20" t="s">
        <v>15</v>
      </c>
      <c r="AL98" s="36">
        <f t="shared" si="64"/>
        <v>1</v>
      </c>
      <c r="AM98" s="20" t="s">
        <v>13</v>
      </c>
      <c r="AN98" s="36">
        <f t="shared" si="65"/>
        <v>0</v>
      </c>
      <c r="AO98" s="20" t="s">
        <v>15</v>
      </c>
      <c r="AP98" s="36">
        <f t="shared" si="66"/>
        <v>1</v>
      </c>
      <c r="AQ98" s="20" t="s">
        <v>15</v>
      </c>
      <c r="AR98" s="36">
        <f t="shared" si="67"/>
        <v>1</v>
      </c>
      <c r="AS98" s="20" t="s">
        <v>15</v>
      </c>
      <c r="AT98" s="36">
        <f t="shared" si="68"/>
        <v>0</v>
      </c>
      <c r="AU98" s="21" t="s">
        <v>17</v>
      </c>
      <c r="AV98" s="36">
        <f t="shared" si="69"/>
        <v>1</v>
      </c>
      <c r="AW98" s="21" t="s">
        <v>14</v>
      </c>
      <c r="AX98" s="36">
        <f t="shared" si="70"/>
        <v>0</v>
      </c>
      <c r="AY98" s="21" t="s">
        <v>14</v>
      </c>
      <c r="AZ98" s="36">
        <f t="shared" si="71"/>
        <v>0</v>
      </c>
      <c r="BA98" s="21" t="s">
        <v>13</v>
      </c>
      <c r="BB98" s="36">
        <f t="shared" si="72"/>
        <v>0</v>
      </c>
      <c r="BC98" s="21" t="s">
        <v>16</v>
      </c>
      <c r="BD98" s="36">
        <f t="shared" si="73"/>
        <v>1</v>
      </c>
      <c r="BE98" s="22" t="s">
        <v>16</v>
      </c>
      <c r="BF98" s="36">
        <f t="shared" si="74"/>
        <v>0</v>
      </c>
      <c r="BG98" s="21" t="s">
        <v>13</v>
      </c>
      <c r="BH98" s="36">
        <f t="shared" si="75"/>
        <v>1</v>
      </c>
      <c r="BI98" s="21" t="s">
        <v>17</v>
      </c>
      <c r="BJ98" s="36">
        <f t="shared" si="76"/>
        <v>1</v>
      </c>
      <c r="BK98" s="21" t="s">
        <v>16</v>
      </c>
      <c r="BL98" s="36">
        <f t="shared" si="77"/>
        <v>0</v>
      </c>
      <c r="BM98" s="21" t="s">
        <v>13</v>
      </c>
      <c r="BN98" s="36">
        <f t="shared" si="78"/>
        <v>1</v>
      </c>
      <c r="BO98" s="21" t="s">
        <v>17</v>
      </c>
      <c r="BP98" s="36">
        <f t="shared" si="79"/>
        <v>0</v>
      </c>
      <c r="BQ98" s="21" t="s">
        <v>14</v>
      </c>
      <c r="BR98" s="36">
        <f t="shared" si="80"/>
        <v>1</v>
      </c>
      <c r="BS98" s="21" t="s">
        <v>15</v>
      </c>
      <c r="BT98" s="36">
        <f t="shared" si="81"/>
        <v>0</v>
      </c>
      <c r="BU98" s="21" t="s">
        <v>14</v>
      </c>
      <c r="BV98" s="36">
        <f t="shared" si="82"/>
        <v>1</v>
      </c>
      <c r="BW98" s="21" t="s">
        <v>14</v>
      </c>
      <c r="BX98" s="36">
        <f t="shared" si="83"/>
        <v>0</v>
      </c>
      <c r="BY98" s="21" t="s">
        <v>14</v>
      </c>
      <c r="BZ98" s="36">
        <f t="shared" si="84"/>
        <v>1</v>
      </c>
      <c r="CA98" s="21" t="s">
        <v>14</v>
      </c>
      <c r="CB98" s="36">
        <f t="shared" si="85"/>
        <v>0</v>
      </c>
      <c r="CC98" s="21" t="s">
        <v>14</v>
      </c>
      <c r="CD98" s="36">
        <f t="shared" si="86"/>
        <v>0</v>
      </c>
      <c r="CE98" s="21" t="s">
        <v>14</v>
      </c>
      <c r="CF98" s="36">
        <f t="shared" si="87"/>
        <v>1</v>
      </c>
      <c r="CG98" s="21" t="s">
        <v>13</v>
      </c>
      <c r="CH98" s="36">
        <f t="shared" si="88"/>
        <v>0</v>
      </c>
      <c r="CI98" s="21">
        <v>2</v>
      </c>
      <c r="CJ98" s="35">
        <v>2</v>
      </c>
      <c r="CK98" s="21">
        <v>4</v>
      </c>
      <c r="CL98" s="35">
        <v>4</v>
      </c>
      <c r="CM98" s="21">
        <v>5</v>
      </c>
      <c r="CN98" s="34">
        <f t="shared" si="47"/>
        <v>20</v>
      </c>
      <c r="CO98" s="37">
        <f t="shared" si="89"/>
        <v>20</v>
      </c>
      <c r="CP98" s="162">
        <f t="shared" si="48"/>
        <v>17</v>
      </c>
      <c r="CQ98" s="163">
        <f t="shared" si="90"/>
        <v>52</v>
      </c>
      <c r="CR98" s="10" t="str">
        <f t="shared" si="91"/>
        <v xml:space="preserve">BAIK </v>
      </c>
    </row>
    <row r="99" spans="1:96" thickBot="1" x14ac:dyDescent="0.3">
      <c r="A99" s="3">
        <v>84</v>
      </c>
      <c r="B99" s="51" t="s">
        <v>105</v>
      </c>
      <c r="C99" s="140" t="s">
        <v>229</v>
      </c>
      <c r="D99" s="141" t="s">
        <v>230</v>
      </c>
      <c r="E99" s="143" t="s">
        <v>313</v>
      </c>
      <c r="F99" s="142">
        <v>9</v>
      </c>
      <c r="G99" s="35" t="s">
        <v>15</v>
      </c>
      <c r="H99" s="36">
        <f t="shared" si="49"/>
        <v>1</v>
      </c>
      <c r="I99" s="35" t="s">
        <v>14</v>
      </c>
      <c r="J99" s="36">
        <f t="shared" si="50"/>
        <v>0</v>
      </c>
      <c r="K99" s="16" t="s">
        <v>16</v>
      </c>
      <c r="L99" s="36">
        <f t="shared" si="51"/>
        <v>0</v>
      </c>
      <c r="M99" s="16" t="s">
        <v>13</v>
      </c>
      <c r="N99" s="36">
        <f t="shared" si="52"/>
        <v>0</v>
      </c>
      <c r="O99" s="35" t="s">
        <v>17</v>
      </c>
      <c r="P99" s="36">
        <f t="shared" si="53"/>
        <v>1</v>
      </c>
      <c r="Q99" s="16" t="s">
        <v>17</v>
      </c>
      <c r="R99" s="36">
        <f t="shared" si="54"/>
        <v>1</v>
      </c>
      <c r="S99" s="16" t="s">
        <v>16</v>
      </c>
      <c r="T99" s="36">
        <f t="shared" si="55"/>
        <v>0</v>
      </c>
      <c r="U99" s="16" t="s">
        <v>15</v>
      </c>
      <c r="V99" s="36">
        <f t="shared" si="56"/>
        <v>0</v>
      </c>
      <c r="W99" s="16" t="s">
        <v>16</v>
      </c>
      <c r="X99" s="36">
        <f t="shared" si="57"/>
        <v>1</v>
      </c>
      <c r="Y99" s="16" t="s">
        <v>17</v>
      </c>
      <c r="Z99" s="36">
        <f t="shared" si="58"/>
        <v>0</v>
      </c>
      <c r="AA99" s="16" t="s">
        <v>17</v>
      </c>
      <c r="AB99" s="36">
        <f t="shared" si="59"/>
        <v>0</v>
      </c>
      <c r="AC99" s="16" t="s">
        <v>17</v>
      </c>
      <c r="AD99" s="36">
        <f t="shared" si="60"/>
        <v>1</v>
      </c>
      <c r="AE99" s="16" t="s">
        <v>15</v>
      </c>
      <c r="AF99" s="36">
        <f t="shared" si="61"/>
        <v>0</v>
      </c>
      <c r="AG99" s="16" t="s">
        <v>16</v>
      </c>
      <c r="AH99" s="36">
        <f t="shared" si="62"/>
        <v>1</v>
      </c>
      <c r="AI99" s="16" t="s">
        <v>15</v>
      </c>
      <c r="AJ99" s="36">
        <f t="shared" si="63"/>
        <v>0</v>
      </c>
      <c r="AK99" s="16" t="s">
        <v>16</v>
      </c>
      <c r="AL99" s="36">
        <f t="shared" si="64"/>
        <v>0</v>
      </c>
      <c r="AM99" s="16" t="s">
        <v>13</v>
      </c>
      <c r="AN99" s="36">
        <f t="shared" si="65"/>
        <v>0</v>
      </c>
      <c r="AO99" s="16" t="s">
        <v>14</v>
      </c>
      <c r="AP99" s="36">
        <f t="shared" si="66"/>
        <v>0</v>
      </c>
      <c r="AQ99" s="16" t="s">
        <v>15</v>
      </c>
      <c r="AR99" s="36">
        <f t="shared" si="67"/>
        <v>1</v>
      </c>
      <c r="AS99" s="16" t="s">
        <v>17</v>
      </c>
      <c r="AT99" s="36">
        <f t="shared" si="68"/>
        <v>0</v>
      </c>
      <c r="AU99" s="16" t="s">
        <v>17</v>
      </c>
      <c r="AV99" s="36">
        <f t="shared" si="69"/>
        <v>1</v>
      </c>
      <c r="AW99" s="16" t="s">
        <v>14</v>
      </c>
      <c r="AX99" s="36">
        <f t="shared" si="70"/>
        <v>0</v>
      </c>
      <c r="AY99" s="16" t="s">
        <v>14</v>
      </c>
      <c r="AZ99" s="36">
        <f t="shared" si="71"/>
        <v>0</v>
      </c>
      <c r="BA99" s="16" t="s">
        <v>13</v>
      </c>
      <c r="BB99" s="36">
        <f t="shared" si="72"/>
        <v>0</v>
      </c>
      <c r="BC99" s="16" t="s">
        <v>16</v>
      </c>
      <c r="BD99" s="36">
        <f t="shared" si="73"/>
        <v>1</v>
      </c>
      <c r="BE99" s="35" t="s">
        <v>13</v>
      </c>
      <c r="BF99" s="36">
        <f t="shared" si="74"/>
        <v>1</v>
      </c>
      <c r="BG99" s="16" t="s">
        <v>13</v>
      </c>
      <c r="BH99" s="36">
        <f t="shared" si="75"/>
        <v>1</v>
      </c>
      <c r="BI99" s="16" t="s">
        <v>17</v>
      </c>
      <c r="BJ99" s="36">
        <f t="shared" si="76"/>
        <v>1</v>
      </c>
      <c r="BK99" s="16" t="s">
        <v>17</v>
      </c>
      <c r="BL99" s="36">
        <f t="shared" si="77"/>
        <v>1</v>
      </c>
      <c r="BM99" s="16" t="s">
        <v>13</v>
      </c>
      <c r="BN99" s="36">
        <f t="shared" si="78"/>
        <v>1</v>
      </c>
      <c r="BO99" s="16" t="s">
        <v>17</v>
      </c>
      <c r="BP99" s="36">
        <f t="shared" si="79"/>
        <v>0</v>
      </c>
      <c r="BQ99" s="16" t="s">
        <v>16</v>
      </c>
      <c r="BR99" s="36">
        <f t="shared" si="80"/>
        <v>0</v>
      </c>
      <c r="BS99" s="16" t="s">
        <v>16</v>
      </c>
      <c r="BT99" s="36">
        <f t="shared" si="81"/>
        <v>0</v>
      </c>
      <c r="BU99" s="16" t="s">
        <v>14</v>
      </c>
      <c r="BV99" s="36">
        <f t="shared" si="82"/>
        <v>1</v>
      </c>
      <c r="BW99" s="16" t="s">
        <v>15</v>
      </c>
      <c r="BX99" s="36">
        <f t="shared" si="83"/>
        <v>0</v>
      </c>
      <c r="BY99" s="16" t="s">
        <v>14</v>
      </c>
      <c r="BZ99" s="36">
        <f t="shared" si="84"/>
        <v>1</v>
      </c>
      <c r="CA99" s="16" t="s">
        <v>16</v>
      </c>
      <c r="CB99" s="36">
        <f t="shared" si="85"/>
        <v>1</v>
      </c>
      <c r="CC99" s="16" t="s">
        <v>16</v>
      </c>
      <c r="CD99" s="36">
        <f t="shared" si="86"/>
        <v>1</v>
      </c>
      <c r="CE99" s="16" t="s">
        <v>14</v>
      </c>
      <c r="CF99" s="36">
        <f t="shared" si="87"/>
        <v>1</v>
      </c>
      <c r="CG99" s="16" t="s">
        <v>15</v>
      </c>
      <c r="CH99" s="36">
        <f t="shared" si="88"/>
        <v>1</v>
      </c>
      <c r="CI99" s="16">
        <v>2</v>
      </c>
      <c r="CJ99" s="35">
        <v>2</v>
      </c>
      <c r="CK99" s="16">
        <v>4</v>
      </c>
      <c r="CL99" s="35">
        <v>5</v>
      </c>
      <c r="CM99" s="16">
        <v>5</v>
      </c>
      <c r="CN99" s="34">
        <f t="shared" si="47"/>
        <v>20</v>
      </c>
      <c r="CO99" s="37">
        <f t="shared" si="89"/>
        <v>20</v>
      </c>
      <c r="CP99" s="162">
        <f t="shared" si="48"/>
        <v>18</v>
      </c>
      <c r="CQ99" s="163">
        <f t="shared" si="90"/>
        <v>53</v>
      </c>
      <c r="CR99" s="10" t="str">
        <f t="shared" si="91"/>
        <v xml:space="preserve">BAIK </v>
      </c>
    </row>
    <row r="100" spans="1:96" thickBot="1" x14ac:dyDescent="0.3">
      <c r="A100" s="1">
        <v>85</v>
      </c>
      <c r="B100" s="51" t="s">
        <v>106</v>
      </c>
      <c r="C100" s="134" t="s">
        <v>229</v>
      </c>
      <c r="D100" s="135" t="s">
        <v>230</v>
      </c>
      <c r="E100" s="146" t="s">
        <v>314</v>
      </c>
      <c r="F100" s="139">
        <v>8</v>
      </c>
      <c r="G100" s="24" t="s">
        <v>15</v>
      </c>
      <c r="H100" s="36">
        <f t="shared" si="49"/>
        <v>1</v>
      </c>
      <c r="I100" s="24" t="s">
        <v>17</v>
      </c>
      <c r="J100" s="36">
        <f t="shared" si="50"/>
        <v>0</v>
      </c>
      <c r="K100" s="35" t="s">
        <v>13</v>
      </c>
      <c r="L100" s="36">
        <f t="shared" si="51"/>
        <v>1</v>
      </c>
      <c r="M100" s="35" t="s">
        <v>16</v>
      </c>
      <c r="N100" s="36">
        <f t="shared" si="52"/>
        <v>0</v>
      </c>
      <c r="O100" s="24" t="s">
        <v>17</v>
      </c>
      <c r="P100" s="36">
        <f t="shared" si="53"/>
        <v>1</v>
      </c>
      <c r="Q100" s="35" t="s">
        <v>13</v>
      </c>
      <c r="R100" s="36">
        <f t="shared" si="54"/>
        <v>0</v>
      </c>
      <c r="S100" s="35" t="s">
        <v>14</v>
      </c>
      <c r="T100" s="36">
        <f t="shared" si="55"/>
        <v>1</v>
      </c>
      <c r="U100" s="35" t="s">
        <v>15</v>
      </c>
      <c r="V100" s="36">
        <f t="shared" si="56"/>
        <v>0</v>
      </c>
      <c r="W100" s="35" t="s">
        <v>16</v>
      </c>
      <c r="X100" s="36">
        <f t="shared" si="57"/>
        <v>1</v>
      </c>
      <c r="Y100" s="35" t="s">
        <v>16</v>
      </c>
      <c r="Z100" s="36">
        <f t="shared" si="58"/>
        <v>0</v>
      </c>
      <c r="AA100" s="35" t="s">
        <v>17</v>
      </c>
      <c r="AB100" s="36">
        <f t="shared" si="59"/>
        <v>0</v>
      </c>
      <c r="AC100" s="35" t="s">
        <v>17</v>
      </c>
      <c r="AD100" s="36">
        <f t="shared" si="60"/>
        <v>1</v>
      </c>
      <c r="AE100" s="35" t="s">
        <v>16</v>
      </c>
      <c r="AF100" s="36">
        <f t="shared" si="61"/>
        <v>1</v>
      </c>
      <c r="AG100" s="35" t="s">
        <v>17</v>
      </c>
      <c r="AH100" s="36">
        <f t="shared" si="62"/>
        <v>0</v>
      </c>
      <c r="AI100" s="35" t="s">
        <v>17</v>
      </c>
      <c r="AJ100" s="36">
        <f t="shared" si="63"/>
        <v>0</v>
      </c>
      <c r="AK100" s="35" t="s">
        <v>16</v>
      </c>
      <c r="AL100" s="36">
        <f t="shared" si="64"/>
        <v>0</v>
      </c>
      <c r="AM100" s="35" t="s">
        <v>13</v>
      </c>
      <c r="AN100" s="36">
        <f t="shared" si="65"/>
        <v>0</v>
      </c>
      <c r="AO100" s="35" t="s">
        <v>15</v>
      </c>
      <c r="AP100" s="36">
        <f t="shared" si="66"/>
        <v>1</v>
      </c>
      <c r="AQ100" s="35" t="s">
        <v>15</v>
      </c>
      <c r="AR100" s="36">
        <f t="shared" si="67"/>
        <v>1</v>
      </c>
      <c r="AS100" s="35" t="s">
        <v>16</v>
      </c>
      <c r="AT100" s="36">
        <f t="shared" si="68"/>
        <v>1</v>
      </c>
      <c r="AU100" s="35" t="s">
        <v>17</v>
      </c>
      <c r="AV100" s="36">
        <f t="shared" si="69"/>
        <v>1</v>
      </c>
      <c r="AW100" s="35" t="s">
        <v>13</v>
      </c>
      <c r="AX100" s="36">
        <f t="shared" si="70"/>
        <v>0</v>
      </c>
      <c r="AY100" s="24" t="s">
        <v>14</v>
      </c>
      <c r="AZ100" s="36">
        <f t="shared" si="71"/>
        <v>0</v>
      </c>
      <c r="BA100" s="35" t="s">
        <v>14</v>
      </c>
      <c r="BB100" s="36">
        <f t="shared" si="72"/>
        <v>0</v>
      </c>
      <c r="BC100" s="35" t="s">
        <v>16</v>
      </c>
      <c r="BD100" s="36">
        <f t="shared" si="73"/>
        <v>1</v>
      </c>
      <c r="BE100" s="24" t="s">
        <v>13</v>
      </c>
      <c r="BF100" s="36">
        <f t="shared" si="74"/>
        <v>1</v>
      </c>
      <c r="BG100" s="35" t="s">
        <v>14</v>
      </c>
      <c r="BH100" s="36">
        <f t="shared" si="75"/>
        <v>0</v>
      </c>
      <c r="BI100" s="35" t="s">
        <v>13</v>
      </c>
      <c r="BJ100" s="36">
        <f t="shared" si="76"/>
        <v>0</v>
      </c>
      <c r="BK100" s="35" t="s">
        <v>17</v>
      </c>
      <c r="BL100" s="36">
        <f t="shared" si="77"/>
        <v>1</v>
      </c>
      <c r="BM100" s="35" t="s">
        <v>13</v>
      </c>
      <c r="BN100" s="36">
        <f t="shared" si="78"/>
        <v>1</v>
      </c>
      <c r="BO100" s="35" t="s">
        <v>16</v>
      </c>
      <c r="BP100" s="36">
        <f t="shared" si="79"/>
        <v>0</v>
      </c>
      <c r="BQ100" s="35" t="s">
        <v>14</v>
      </c>
      <c r="BR100" s="36">
        <f t="shared" si="80"/>
        <v>1</v>
      </c>
      <c r="BS100" s="35" t="s">
        <v>15</v>
      </c>
      <c r="BT100" s="36">
        <f t="shared" si="81"/>
        <v>0</v>
      </c>
      <c r="BU100" s="35" t="s">
        <v>13</v>
      </c>
      <c r="BV100" s="36">
        <f t="shared" si="82"/>
        <v>0</v>
      </c>
      <c r="BW100" s="35" t="s">
        <v>15</v>
      </c>
      <c r="BX100" s="36">
        <f t="shared" si="83"/>
        <v>0</v>
      </c>
      <c r="BY100" s="35" t="s">
        <v>17</v>
      </c>
      <c r="BZ100" s="36">
        <f t="shared" si="84"/>
        <v>0</v>
      </c>
      <c r="CA100" s="35" t="s">
        <v>16</v>
      </c>
      <c r="CB100" s="36">
        <f t="shared" si="85"/>
        <v>1</v>
      </c>
      <c r="CC100" s="35" t="s">
        <v>14</v>
      </c>
      <c r="CD100" s="36">
        <f t="shared" si="86"/>
        <v>0</v>
      </c>
      <c r="CE100" s="35" t="s">
        <v>14</v>
      </c>
      <c r="CF100" s="36">
        <f t="shared" si="87"/>
        <v>1</v>
      </c>
      <c r="CG100" s="35" t="s">
        <v>15</v>
      </c>
      <c r="CH100" s="36">
        <f t="shared" si="88"/>
        <v>1</v>
      </c>
      <c r="CI100" s="35">
        <v>2</v>
      </c>
      <c r="CJ100" s="35">
        <v>2</v>
      </c>
      <c r="CK100" s="35">
        <v>4</v>
      </c>
      <c r="CL100" s="35">
        <v>6</v>
      </c>
      <c r="CM100" s="35">
        <v>6</v>
      </c>
      <c r="CN100" s="34">
        <f t="shared" si="47"/>
        <v>19</v>
      </c>
      <c r="CO100" s="37">
        <f t="shared" si="89"/>
        <v>21</v>
      </c>
      <c r="CP100" s="162">
        <f t="shared" si="48"/>
        <v>20</v>
      </c>
      <c r="CQ100" s="163">
        <f t="shared" si="90"/>
        <v>53.25</v>
      </c>
      <c r="CR100" s="10" t="str">
        <f t="shared" si="91"/>
        <v xml:space="preserve">BAIK </v>
      </c>
    </row>
    <row r="101" spans="1:96" thickBot="1" x14ac:dyDescent="0.3">
      <c r="A101" s="3">
        <v>86</v>
      </c>
      <c r="B101" s="51" t="s">
        <v>107</v>
      </c>
      <c r="C101" s="140" t="s">
        <v>229</v>
      </c>
      <c r="D101" s="141" t="s">
        <v>230</v>
      </c>
      <c r="E101" s="143" t="s">
        <v>315</v>
      </c>
      <c r="F101" s="142">
        <v>7</v>
      </c>
      <c r="G101" s="35" t="s">
        <v>15</v>
      </c>
      <c r="H101" s="36">
        <f t="shared" si="49"/>
        <v>1</v>
      </c>
      <c r="I101" s="35" t="s">
        <v>13</v>
      </c>
      <c r="J101" s="36">
        <f t="shared" si="50"/>
        <v>1</v>
      </c>
      <c r="K101" s="16" t="s">
        <v>13</v>
      </c>
      <c r="L101" s="36">
        <f t="shared" si="51"/>
        <v>1</v>
      </c>
      <c r="M101" s="16" t="s">
        <v>15</v>
      </c>
      <c r="N101" s="36">
        <f t="shared" si="52"/>
        <v>0</v>
      </c>
      <c r="O101" s="35" t="s">
        <v>13</v>
      </c>
      <c r="P101" s="36">
        <f t="shared" si="53"/>
        <v>0</v>
      </c>
      <c r="Q101" s="16" t="s">
        <v>17</v>
      </c>
      <c r="R101" s="36">
        <f t="shared" si="54"/>
        <v>1</v>
      </c>
      <c r="S101" s="16" t="s">
        <v>14</v>
      </c>
      <c r="T101" s="36">
        <f t="shared" si="55"/>
        <v>1</v>
      </c>
      <c r="U101" s="16" t="s">
        <v>15</v>
      </c>
      <c r="V101" s="36">
        <f t="shared" si="56"/>
        <v>0</v>
      </c>
      <c r="W101" s="16" t="s">
        <v>13</v>
      </c>
      <c r="X101" s="36">
        <f t="shared" si="57"/>
        <v>0</v>
      </c>
      <c r="Y101" s="16" t="s">
        <v>15</v>
      </c>
      <c r="Z101" s="36">
        <f t="shared" si="58"/>
        <v>1</v>
      </c>
      <c r="AA101" s="16" t="s">
        <v>17</v>
      </c>
      <c r="AB101" s="36">
        <f t="shared" si="59"/>
        <v>0</v>
      </c>
      <c r="AC101" s="16" t="s">
        <v>13</v>
      </c>
      <c r="AD101" s="36">
        <f t="shared" si="60"/>
        <v>0</v>
      </c>
      <c r="AE101" s="16" t="s">
        <v>15</v>
      </c>
      <c r="AF101" s="36">
        <f t="shared" si="61"/>
        <v>0</v>
      </c>
      <c r="AG101" s="16" t="s">
        <v>16</v>
      </c>
      <c r="AH101" s="36">
        <f t="shared" si="62"/>
        <v>1</v>
      </c>
      <c r="AI101" s="16" t="s">
        <v>15</v>
      </c>
      <c r="AJ101" s="36">
        <f t="shared" si="63"/>
        <v>0</v>
      </c>
      <c r="AK101" s="16" t="s">
        <v>14</v>
      </c>
      <c r="AL101" s="36">
        <f t="shared" si="64"/>
        <v>0</v>
      </c>
      <c r="AM101" s="16" t="s">
        <v>13</v>
      </c>
      <c r="AN101" s="36">
        <f t="shared" si="65"/>
        <v>0</v>
      </c>
      <c r="AO101" s="16" t="s">
        <v>17</v>
      </c>
      <c r="AP101" s="36">
        <f t="shared" si="66"/>
        <v>0</v>
      </c>
      <c r="AQ101" s="16" t="s">
        <v>15</v>
      </c>
      <c r="AR101" s="36">
        <f t="shared" si="67"/>
        <v>1</v>
      </c>
      <c r="AS101" s="16" t="s">
        <v>15</v>
      </c>
      <c r="AT101" s="36">
        <f t="shared" si="68"/>
        <v>0</v>
      </c>
      <c r="AU101" s="16" t="s">
        <v>17</v>
      </c>
      <c r="AV101" s="36">
        <f t="shared" si="69"/>
        <v>1</v>
      </c>
      <c r="AW101" s="16" t="s">
        <v>17</v>
      </c>
      <c r="AX101" s="36">
        <f t="shared" si="70"/>
        <v>0</v>
      </c>
      <c r="AY101" s="35" t="s">
        <v>13</v>
      </c>
      <c r="AZ101" s="36">
        <f t="shared" si="71"/>
        <v>1</v>
      </c>
      <c r="BA101" s="16" t="s">
        <v>14</v>
      </c>
      <c r="BB101" s="36">
        <f t="shared" si="72"/>
        <v>0</v>
      </c>
      <c r="BC101" s="16" t="s">
        <v>15</v>
      </c>
      <c r="BD101" s="36">
        <f t="shared" si="73"/>
        <v>0</v>
      </c>
      <c r="BE101" s="35" t="s">
        <v>18</v>
      </c>
      <c r="BF101" s="36">
        <f t="shared" si="74"/>
        <v>0</v>
      </c>
      <c r="BG101" s="16" t="s">
        <v>17</v>
      </c>
      <c r="BH101" s="36">
        <f t="shared" si="75"/>
        <v>0</v>
      </c>
      <c r="BI101" s="16" t="s">
        <v>13</v>
      </c>
      <c r="BJ101" s="36">
        <f t="shared" si="76"/>
        <v>0</v>
      </c>
      <c r="BK101" s="16" t="s">
        <v>17</v>
      </c>
      <c r="BL101" s="36">
        <f t="shared" si="77"/>
        <v>1</v>
      </c>
      <c r="BM101" s="16" t="s">
        <v>15</v>
      </c>
      <c r="BN101" s="36">
        <f t="shared" si="78"/>
        <v>0</v>
      </c>
      <c r="BO101" s="16" t="s">
        <v>16</v>
      </c>
      <c r="BP101" s="36">
        <f t="shared" si="79"/>
        <v>0</v>
      </c>
      <c r="BQ101" s="16" t="s">
        <v>16</v>
      </c>
      <c r="BR101" s="36">
        <f t="shared" si="80"/>
        <v>0</v>
      </c>
      <c r="BS101" s="16" t="s">
        <v>15</v>
      </c>
      <c r="BT101" s="36">
        <f t="shared" si="81"/>
        <v>0</v>
      </c>
      <c r="BU101" s="16" t="s">
        <v>14</v>
      </c>
      <c r="BV101" s="36">
        <f t="shared" si="82"/>
        <v>1</v>
      </c>
      <c r="BW101" s="16" t="s">
        <v>13</v>
      </c>
      <c r="BX101" s="36">
        <f t="shared" si="83"/>
        <v>0</v>
      </c>
      <c r="BY101" s="16" t="s">
        <v>16</v>
      </c>
      <c r="BZ101" s="36">
        <f t="shared" si="84"/>
        <v>0</v>
      </c>
      <c r="CA101" s="16" t="s">
        <v>13</v>
      </c>
      <c r="CB101" s="36">
        <f t="shared" si="85"/>
        <v>0</v>
      </c>
      <c r="CC101" s="16" t="s">
        <v>13</v>
      </c>
      <c r="CD101" s="36">
        <f t="shared" si="86"/>
        <v>0</v>
      </c>
      <c r="CE101" s="16" t="s">
        <v>15</v>
      </c>
      <c r="CF101" s="36">
        <f t="shared" si="87"/>
        <v>0</v>
      </c>
      <c r="CG101" s="16" t="s">
        <v>16</v>
      </c>
      <c r="CH101" s="36">
        <f t="shared" si="88"/>
        <v>0</v>
      </c>
      <c r="CI101" s="16">
        <v>2</v>
      </c>
      <c r="CJ101" s="35">
        <v>1</v>
      </c>
      <c r="CK101" s="16">
        <v>3</v>
      </c>
      <c r="CL101" s="35">
        <v>0</v>
      </c>
      <c r="CM101" s="16">
        <v>0</v>
      </c>
      <c r="CN101" s="34">
        <f t="shared" si="47"/>
        <v>12</v>
      </c>
      <c r="CO101" s="37">
        <f t="shared" si="89"/>
        <v>28</v>
      </c>
      <c r="CP101" s="162">
        <f t="shared" si="48"/>
        <v>6</v>
      </c>
      <c r="CQ101" s="163">
        <f t="shared" si="90"/>
        <v>27</v>
      </c>
      <c r="CR101" s="10" t="str">
        <f t="shared" si="91"/>
        <v>KURANG</v>
      </c>
    </row>
    <row r="102" spans="1:96" thickBot="1" x14ac:dyDescent="0.3">
      <c r="A102" s="1">
        <v>87</v>
      </c>
      <c r="B102" s="51" t="s">
        <v>108</v>
      </c>
      <c r="C102" s="140" t="s">
        <v>229</v>
      </c>
      <c r="D102" s="141" t="s">
        <v>230</v>
      </c>
      <c r="E102" s="143" t="s">
        <v>316</v>
      </c>
      <c r="F102" s="142">
        <v>6</v>
      </c>
      <c r="G102" s="24" t="s">
        <v>15</v>
      </c>
      <c r="H102" s="36">
        <f t="shared" si="49"/>
        <v>1</v>
      </c>
      <c r="I102" s="24" t="s">
        <v>14</v>
      </c>
      <c r="J102" s="36">
        <f t="shared" si="50"/>
        <v>0</v>
      </c>
      <c r="K102" s="16" t="s">
        <v>13</v>
      </c>
      <c r="L102" s="36">
        <f t="shared" si="51"/>
        <v>1</v>
      </c>
      <c r="M102" s="16" t="s">
        <v>17</v>
      </c>
      <c r="N102" s="36">
        <f t="shared" si="52"/>
        <v>1</v>
      </c>
      <c r="O102" s="24" t="s">
        <v>13</v>
      </c>
      <c r="P102" s="36">
        <f t="shared" si="53"/>
        <v>0</v>
      </c>
      <c r="Q102" s="16" t="s">
        <v>14</v>
      </c>
      <c r="R102" s="36">
        <f t="shared" si="54"/>
        <v>0</v>
      </c>
      <c r="S102" s="16" t="s">
        <v>14</v>
      </c>
      <c r="T102" s="36">
        <f t="shared" si="55"/>
        <v>1</v>
      </c>
      <c r="U102" s="16" t="s">
        <v>15</v>
      </c>
      <c r="V102" s="36">
        <f t="shared" si="56"/>
        <v>0</v>
      </c>
      <c r="W102" s="16" t="s">
        <v>17</v>
      </c>
      <c r="X102" s="36">
        <f t="shared" si="57"/>
        <v>0</v>
      </c>
      <c r="Y102" s="16" t="s">
        <v>16</v>
      </c>
      <c r="Z102" s="36">
        <f t="shared" si="58"/>
        <v>0</v>
      </c>
      <c r="AA102" s="16" t="s">
        <v>14</v>
      </c>
      <c r="AB102" s="36">
        <f t="shared" si="59"/>
        <v>0</v>
      </c>
      <c r="AC102" s="16" t="s">
        <v>14</v>
      </c>
      <c r="AD102" s="36">
        <f t="shared" si="60"/>
        <v>0</v>
      </c>
      <c r="AE102" s="16" t="s">
        <v>13</v>
      </c>
      <c r="AF102" s="36">
        <f t="shared" si="61"/>
        <v>0</v>
      </c>
      <c r="AG102" s="16" t="s">
        <v>14</v>
      </c>
      <c r="AH102" s="36">
        <f t="shared" si="62"/>
        <v>0</v>
      </c>
      <c r="AI102" s="16" t="s">
        <v>16</v>
      </c>
      <c r="AJ102" s="36">
        <f t="shared" si="63"/>
        <v>0</v>
      </c>
      <c r="AK102" s="16" t="s">
        <v>16</v>
      </c>
      <c r="AL102" s="36">
        <f t="shared" si="64"/>
        <v>0</v>
      </c>
      <c r="AM102" s="16" t="s">
        <v>16</v>
      </c>
      <c r="AN102" s="36">
        <f t="shared" si="65"/>
        <v>1</v>
      </c>
      <c r="AO102" s="16" t="s">
        <v>15</v>
      </c>
      <c r="AP102" s="36">
        <f t="shared" si="66"/>
        <v>1</v>
      </c>
      <c r="AQ102" s="16" t="s">
        <v>15</v>
      </c>
      <c r="AR102" s="36">
        <f t="shared" si="67"/>
        <v>1</v>
      </c>
      <c r="AS102" s="16" t="s">
        <v>14</v>
      </c>
      <c r="AT102" s="36">
        <f t="shared" si="68"/>
        <v>0</v>
      </c>
      <c r="AU102" s="16" t="s">
        <v>17</v>
      </c>
      <c r="AV102" s="36">
        <f t="shared" si="69"/>
        <v>1</v>
      </c>
      <c r="AW102" s="16" t="s">
        <v>13</v>
      </c>
      <c r="AX102" s="36">
        <f t="shared" si="70"/>
        <v>0</v>
      </c>
      <c r="AY102" s="24" t="s">
        <v>14</v>
      </c>
      <c r="AZ102" s="36">
        <f t="shared" si="71"/>
        <v>0</v>
      </c>
      <c r="BA102" s="16" t="s">
        <v>13</v>
      </c>
      <c r="BB102" s="36">
        <f t="shared" si="72"/>
        <v>0</v>
      </c>
      <c r="BC102" s="16" t="s">
        <v>16</v>
      </c>
      <c r="BD102" s="36">
        <f t="shared" si="73"/>
        <v>1</v>
      </c>
      <c r="BE102" s="24" t="s">
        <v>17</v>
      </c>
      <c r="BF102" s="36">
        <f t="shared" si="74"/>
        <v>0</v>
      </c>
      <c r="BG102" s="16" t="s">
        <v>13</v>
      </c>
      <c r="BH102" s="36">
        <f t="shared" si="75"/>
        <v>1</v>
      </c>
      <c r="BI102" s="16" t="s">
        <v>13</v>
      </c>
      <c r="BJ102" s="36">
        <f t="shared" si="76"/>
        <v>0</v>
      </c>
      <c r="BK102" s="16" t="s">
        <v>16</v>
      </c>
      <c r="BL102" s="36">
        <f t="shared" si="77"/>
        <v>0</v>
      </c>
      <c r="BM102" s="16" t="s">
        <v>13</v>
      </c>
      <c r="BN102" s="36">
        <f t="shared" si="78"/>
        <v>1</v>
      </c>
      <c r="BO102" s="16" t="s">
        <v>13</v>
      </c>
      <c r="BP102" s="36">
        <f t="shared" si="79"/>
        <v>1</v>
      </c>
      <c r="BQ102" s="16" t="s">
        <v>14</v>
      </c>
      <c r="BR102" s="36">
        <f t="shared" si="80"/>
        <v>1</v>
      </c>
      <c r="BS102" s="16" t="s">
        <v>13</v>
      </c>
      <c r="BT102" s="36">
        <f t="shared" si="81"/>
        <v>1</v>
      </c>
      <c r="BU102" s="16" t="s">
        <v>15</v>
      </c>
      <c r="BV102" s="36">
        <f t="shared" si="82"/>
        <v>0</v>
      </c>
      <c r="BW102" s="16" t="s">
        <v>16</v>
      </c>
      <c r="BX102" s="36">
        <f t="shared" si="83"/>
        <v>1</v>
      </c>
      <c r="BY102" s="16" t="s">
        <v>17</v>
      </c>
      <c r="BZ102" s="36">
        <f t="shared" si="84"/>
        <v>0</v>
      </c>
      <c r="CA102" s="16" t="s">
        <v>16</v>
      </c>
      <c r="CB102" s="36">
        <f t="shared" si="85"/>
        <v>1</v>
      </c>
      <c r="CC102" s="16" t="s">
        <v>16</v>
      </c>
      <c r="CD102" s="36">
        <f t="shared" si="86"/>
        <v>1</v>
      </c>
      <c r="CE102" s="16" t="s">
        <v>14</v>
      </c>
      <c r="CF102" s="36">
        <f t="shared" si="87"/>
        <v>1</v>
      </c>
      <c r="CG102" s="16" t="s">
        <v>15</v>
      </c>
      <c r="CH102" s="36">
        <f t="shared" si="88"/>
        <v>1</v>
      </c>
      <c r="CI102" s="16">
        <v>2</v>
      </c>
      <c r="CJ102" s="35">
        <v>0</v>
      </c>
      <c r="CK102" s="16">
        <v>3</v>
      </c>
      <c r="CL102" s="35">
        <v>6</v>
      </c>
      <c r="CM102" s="16">
        <v>6</v>
      </c>
      <c r="CN102" s="34">
        <f t="shared" si="47"/>
        <v>19</v>
      </c>
      <c r="CO102" s="37">
        <f t="shared" si="89"/>
        <v>21</v>
      </c>
      <c r="CP102" s="162">
        <f t="shared" si="48"/>
        <v>17</v>
      </c>
      <c r="CQ102" s="163">
        <f t="shared" si="90"/>
        <v>50.25</v>
      </c>
      <c r="CR102" s="10" t="str">
        <f t="shared" si="91"/>
        <v xml:space="preserve">BAIK </v>
      </c>
    </row>
    <row r="103" spans="1:96" thickBot="1" x14ac:dyDescent="0.3">
      <c r="A103" s="3">
        <v>88</v>
      </c>
      <c r="B103" s="51" t="s">
        <v>109</v>
      </c>
      <c r="C103" s="140" t="s">
        <v>229</v>
      </c>
      <c r="D103" s="141" t="s">
        <v>230</v>
      </c>
      <c r="E103" s="144" t="s">
        <v>317</v>
      </c>
      <c r="F103" s="142">
        <v>3</v>
      </c>
      <c r="G103" s="35" t="s">
        <v>15</v>
      </c>
      <c r="H103" s="36">
        <f t="shared" si="49"/>
        <v>1</v>
      </c>
      <c r="I103" s="35" t="s">
        <v>13</v>
      </c>
      <c r="J103" s="36">
        <f t="shared" si="50"/>
        <v>1</v>
      </c>
      <c r="K103" s="16" t="s">
        <v>13</v>
      </c>
      <c r="L103" s="36">
        <f t="shared" si="51"/>
        <v>1</v>
      </c>
      <c r="M103" s="16" t="s">
        <v>17</v>
      </c>
      <c r="N103" s="36">
        <f t="shared" si="52"/>
        <v>1</v>
      </c>
      <c r="O103" s="35" t="s">
        <v>13</v>
      </c>
      <c r="P103" s="36">
        <f t="shared" si="53"/>
        <v>0</v>
      </c>
      <c r="Q103" s="16" t="s">
        <v>17</v>
      </c>
      <c r="R103" s="36">
        <f t="shared" si="54"/>
        <v>1</v>
      </c>
      <c r="S103" s="16" t="s">
        <v>14</v>
      </c>
      <c r="T103" s="36">
        <f t="shared" si="55"/>
        <v>1</v>
      </c>
      <c r="U103" s="16" t="s">
        <v>16</v>
      </c>
      <c r="V103" s="36">
        <f t="shared" si="56"/>
        <v>1</v>
      </c>
      <c r="W103" s="16" t="s">
        <v>17</v>
      </c>
      <c r="X103" s="36">
        <f t="shared" si="57"/>
        <v>0</v>
      </c>
      <c r="Y103" s="16" t="s">
        <v>13</v>
      </c>
      <c r="Z103" s="36">
        <f t="shared" si="58"/>
        <v>0</v>
      </c>
      <c r="AA103" s="16" t="s">
        <v>15</v>
      </c>
      <c r="AB103" s="36">
        <f t="shared" si="59"/>
        <v>1</v>
      </c>
      <c r="AC103" s="16" t="s">
        <v>13</v>
      </c>
      <c r="AD103" s="36">
        <f t="shared" si="60"/>
        <v>0</v>
      </c>
      <c r="AE103" s="16" t="s">
        <v>15</v>
      </c>
      <c r="AF103" s="36">
        <f t="shared" si="61"/>
        <v>0</v>
      </c>
      <c r="AG103" s="16" t="s">
        <v>17</v>
      </c>
      <c r="AH103" s="36">
        <f t="shared" si="62"/>
        <v>0</v>
      </c>
      <c r="AI103" s="16" t="s">
        <v>16</v>
      </c>
      <c r="AJ103" s="36">
        <f t="shared" si="63"/>
        <v>0</v>
      </c>
      <c r="AK103" s="16" t="s">
        <v>17</v>
      </c>
      <c r="AL103" s="36">
        <f t="shared" si="64"/>
        <v>0</v>
      </c>
      <c r="AM103" s="16" t="s">
        <v>13</v>
      </c>
      <c r="AN103" s="36">
        <f t="shared" si="65"/>
        <v>0</v>
      </c>
      <c r="AO103" s="16" t="s">
        <v>14</v>
      </c>
      <c r="AP103" s="36">
        <f t="shared" si="66"/>
        <v>0</v>
      </c>
      <c r="AQ103" s="16" t="s">
        <v>15</v>
      </c>
      <c r="AR103" s="36">
        <f t="shared" si="67"/>
        <v>1</v>
      </c>
      <c r="AS103" s="16" t="s">
        <v>16</v>
      </c>
      <c r="AT103" s="36">
        <f t="shared" si="68"/>
        <v>1</v>
      </c>
      <c r="AU103" s="16" t="s">
        <v>14</v>
      </c>
      <c r="AV103" s="36">
        <f t="shared" si="69"/>
        <v>0</v>
      </c>
      <c r="AW103" s="16" t="s">
        <v>14</v>
      </c>
      <c r="AX103" s="36">
        <f t="shared" si="70"/>
        <v>0</v>
      </c>
      <c r="AY103" s="35" t="s">
        <v>17</v>
      </c>
      <c r="AZ103" s="36">
        <f t="shared" si="71"/>
        <v>0</v>
      </c>
      <c r="BA103" s="16" t="s">
        <v>13</v>
      </c>
      <c r="BB103" s="36">
        <f t="shared" si="72"/>
        <v>0</v>
      </c>
      <c r="BC103" s="16" t="s">
        <v>15</v>
      </c>
      <c r="BD103" s="36">
        <f t="shared" si="73"/>
        <v>0</v>
      </c>
      <c r="BE103" s="35" t="s">
        <v>15</v>
      </c>
      <c r="BF103" s="36">
        <f t="shared" si="74"/>
        <v>0</v>
      </c>
      <c r="BG103" s="16" t="s">
        <v>14</v>
      </c>
      <c r="BH103" s="36">
        <f t="shared" si="75"/>
        <v>0</v>
      </c>
      <c r="BI103" s="16" t="s">
        <v>17</v>
      </c>
      <c r="BJ103" s="36">
        <f t="shared" si="76"/>
        <v>1</v>
      </c>
      <c r="BK103" s="16" t="s">
        <v>16</v>
      </c>
      <c r="BL103" s="36">
        <f t="shared" si="77"/>
        <v>0</v>
      </c>
      <c r="BM103" s="16" t="s">
        <v>13</v>
      </c>
      <c r="BN103" s="36">
        <f t="shared" si="78"/>
        <v>1</v>
      </c>
      <c r="BO103" s="16" t="s">
        <v>13</v>
      </c>
      <c r="BP103" s="36">
        <f t="shared" si="79"/>
        <v>1</v>
      </c>
      <c r="BQ103" s="16" t="s">
        <v>14</v>
      </c>
      <c r="BR103" s="36">
        <f t="shared" si="80"/>
        <v>1</v>
      </c>
      <c r="BS103" s="16" t="s">
        <v>13</v>
      </c>
      <c r="BT103" s="36">
        <f t="shared" si="81"/>
        <v>1</v>
      </c>
      <c r="BU103" s="16" t="s">
        <v>13</v>
      </c>
      <c r="BV103" s="36">
        <f t="shared" si="82"/>
        <v>0</v>
      </c>
      <c r="BW103" s="16" t="s">
        <v>16</v>
      </c>
      <c r="BX103" s="36">
        <f t="shared" si="83"/>
        <v>1</v>
      </c>
      <c r="BY103" s="16" t="s">
        <v>16</v>
      </c>
      <c r="BZ103" s="36">
        <f t="shared" si="84"/>
        <v>0</v>
      </c>
      <c r="CA103" s="16" t="s">
        <v>16</v>
      </c>
      <c r="CB103" s="36">
        <f t="shared" si="85"/>
        <v>1</v>
      </c>
      <c r="CC103" s="16" t="s">
        <v>14</v>
      </c>
      <c r="CD103" s="36">
        <f t="shared" si="86"/>
        <v>0</v>
      </c>
      <c r="CE103" s="16" t="s">
        <v>14</v>
      </c>
      <c r="CF103" s="36">
        <f t="shared" si="87"/>
        <v>1</v>
      </c>
      <c r="CG103" s="16" t="s">
        <v>15</v>
      </c>
      <c r="CH103" s="36">
        <f t="shared" si="88"/>
        <v>1</v>
      </c>
      <c r="CI103" s="16">
        <v>2</v>
      </c>
      <c r="CJ103" s="35">
        <v>5</v>
      </c>
      <c r="CK103" s="16">
        <v>5</v>
      </c>
      <c r="CL103" s="35">
        <v>6</v>
      </c>
      <c r="CM103" s="16">
        <v>5</v>
      </c>
      <c r="CN103" s="34">
        <f t="shared" si="47"/>
        <v>19</v>
      </c>
      <c r="CO103" s="37">
        <f t="shared" si="89"/>
        <v>21</v>
      </c>
      <c r="CP103" s="162">
        <f t="shared" si="48"/>
        <v>23</v>
      </c>
      <c r="CQ103" s="163">
        <f t="shared" si="90"/>
        <v>56.25</v>
      </c>
      <c r="CR103" s="10" t="str">
        <f t="shared" si="91"/>
        <v xml:space="preserve">BAIK </v>
      </c>
    </row>
    <row r="104" spans="1:96" thickBot="1" x14ac:dyDescent="0.3">
      <c r="A104" s="1">
        <v>89</v>
      </c>
      <c r="B104" s="51" t="s">
        <v>110</v>
      </c>
      <c r="C104" s="134" t="s">
        <v>229</v>
      </c>
      <c r="D104" s="135" t="s">
        <v>230</v>
      </c>
      <c r="E104" s="146" t="s">
        <v>318</v>
      </c>
      <c r="F104" s="139">
        <v>2</v>
      </c>
      <c r="G104" s="24" t="s">
        <v>15</v>
      </c>
      <c r="H104" s="36">
        <f t="shared" si="49"/>
        <v>1</v>
      </c>
      <c r="I104" s="24" t="s">
        <v>13</v>
      </c>
      <c r="J104" s="36">
        <f t="shared" si="50"/>
        <v>1</v>
      </c>
      <c r="K104" s="35" t="s">
        <v>13</v>
      </c>
      <c r="L104" s="36">
        <f t="shared" si="51"/>
        <v>1</v>
      </c>
      <c r="M104" s="35" t="s">
        <v>17</v>
      </c>
      <c r="N104" s="36">
        <f t="shared" si="52"/>
        <v>1</v>
      </c>
      <c r="O104" s="24" t="s">
        <v>18</v>
      </c>
      <c r="P104" s="36">
        <f t="shared" si="53"/>
        <v>0</v>
      </c>
      <c r="Q104" s="35" t="s">
        <v>17</v>
      </c>
      <c r="R104" s="36">
        <f t="shared" si="54"/>
        <v>1</v>
      </c>
      <c r="S104" s="35" t="s">
        <v>14</v>
      </c>
      <c r="T104" s="36">
        <f t="shared" si="55"/>
        <v>1</v>
      </c>
      <c r="U104" s="35" t="s">
        <v>15</v>
      </c>
      <c r="V104" s="36">
        <f t="shared" si="56"/>
        <v>0</v>
      </c>
      <c r="W104" s="35" t="s">
        <v>16</v>
      </c>
      <c r="X104" s="36">
        <f t="shared" si="57"/>
        <v>1</v>
      </c>
      <c r="Y104" s="35" t="s">
        <v>16</v>
      </c>
      <c r="Z104" s="36">
        <f t="shared" si="58"/>
        <v>0</v>
      </c>
      <c r="AA104" s="35" t="s">
        <v>16</v>
      </c>
      <c r="AB104" s="36">
        <f t="shared" si="59"/>
        <v>0</v>
      </c>
      <c r="AC104" s="35" t="s">
        <v>17</v>
      </c>
      <c r="AD104" s="36">
        <f t="shared" si="60"/>
        <v>1</v>
      </c>
      <c r="AE104" s="35" t="s">
        <v>15</v>
      </c>
      <c r="AF104" s="36">
        <f t="shared" si="61"/>
        <v>0</v>
      </c>
      <c r="AG104" s="35" t="s">
        <v>17</v>
      </c>
      <c r="AH104" s="36">
        <f t="shared" si="62"/>
        <v>0</v>
      </c>
      <c r="AI104" s="35" t="s">
        <v>17</v>
      </c>
      <c r="AJ104" s="36">
        <f t="shared" si="63"/>
        <v>0</v>
      </c>
      <c r="AK104" s="35" t="s">
        <v>14</v>
      </c>
      <c r="AL104" s="36">
        <f t="shared" si="64"/>
        <v>0</v>
      </c>
      <c r="AM104" s="35" t="s">
        <v>13</v>
      </c>
      <c r="AN104" s="36">
        <f t="shared" si="65"/>
        <v>0</v>
      </c>
      <c r="AO104" s="35" t="s">
        <v>13</v>
      </c>
      <c r="AP104" s="36">
        <f t="shared" si="66"/>
        <v>0</v>
      </c>
      <c r="AQ104" s="35" t="s">
        <v>15</v>
      </c>
      <c r="AR104" s="36">
        <f t="shared" si="67"/>
        <v>1</v>
      </c>
      <c r="AS104" s="35" t="s">
        <v>14</v>
      </c>
      <c r="AT104" s="36">
        <f t="shared" si="68"/>
        <v>0</v>
      </c>
      <c r="AU104" s="35" t="s">
        <v>17</v>
      </c>
      <c r="AV104" s="36">
        <f t="shared" si="69"/>
        <v>1</v>
      </c>
      <c r="AW104" s="35" t="s">
        <v>16</v>
      </c>
      <c r="AX104" s="36">
        <f t="shared" si="70"/>
        <v>1</v>
      </c>
      <c r="AY104" s="24" t="s">
        <v>14</v>
      </c>
      <c r="AZ104" s="36">
        <f t="shared" si="71"/>
        <v>0</v>
      </c>
      <c r="BA104" s="35" t="s">
        <v>14</v>
      </c>
      <c r="BB104" s="36">
        <f t="shared" si="72"/>
        <v>0</v>
      </c>
      <c r="BC104" s="35" t="s">
        <v>16</v>
      </c>
      <c r="BD104" s="36">
        <f t="shared" si="73"/>
        <v>1</v>
      </c>
      <c r="BE104" s="24" t="s">
        <v>14</v>
      </c>
      <c r="BF104" s="36">
        <f t="shared" si="74"/>
        <v>0</v>
      </c>
      <c r="BG104" s="35" t="s">
        <v>13</v>
      </c>
      <c r="BH104" s="36">
        <f t="shared" si="75"/>
        <v>1</v>
      </c>
      <c r="BI104" s="35" t="s">
        <v>17</v>
      </c>
      <c r="BJ104" s="36">
        <f t="shared" si="76"/>
        <v>1</v>
      </c>
      <c r="BK104" s="35" t="s">
        <v>15</v>
      </c>
      <c r="BL104" s="36">
        <f t="shared" si="77"/>
        <v>0</v>
      </c>
      <c r="BM104" s="35" t="s">
        <v>13</v>
      </c>
      <c r="BN104" s="36">
        <f t="shared" si="78"/>
        <v>1</v>
      </c>
      <c r="BO104" s="35" t="s">
        <v>16</v>
      </c>
      <c r="BP104" s="36">
        <f t="shared" si="79"/>
        <v>0</v>
      </c>
      <c r="BQ104" s="35" t="s">
        <v>14</v>
      </c>
      <c r="BR104" s="36">
        <f t="shared" si="80"/>
        <v>1</v>
      </c>
      <c r="BS104" s="35" t="s">
        <v>13</v>
      </c>
      <c r="BT104" s="36">
        <f t="shared" si="81"/>
        <v>1</v>
      </c>
      <c r="BU104" s="35" t="s">
        <v>14</v>
      </c>
      <c r="BV104" s="36">
        <f t="shared" si="82"/>
        <v>1</v>
      </c>
      <c r="BW104" s="35" t="s">
        <v>14</v>
      </c>
      <c r="BX104" s="36">
        <f t="shared" si="83"/>
        <v>0</v>
      </c>
      <c r="BY104" s="35" t="s">
        <v>13</v>
      </c>
      <c r="BZ104" s="36">
        <f t="shared" si="84"/>
        <v>0</v>
      </c>
      <c r="CA104" s="35" t="s">
        <v>17</v>
      </c>
      <c r="CB104" s="36">
        <f t="shared" si="85"/>
        <v>0</v>
      </c>
      <c r="CC104" s="35" t="s">
        <v>14</v>
      </c>
      <c r="CD104" s="36">
        <f t="shared" si="86"/>
        <v>0</v>
      </c>
      <c r="CE104" s="35" t="s">
        <v>14</v>
      </c>
      <c r="CF104" s="36">
        <f t="shared" si="87"/>
        <v>1</v>
      </c>
      <c r="CG104" s="35" t="s">
        <v>15</v>
      </c>
      <c r="CH104" s="36">
        <f t="shared" si="88"/>
        <v>1</v>
      </c>
      <c r="CI104" s="35">
        <v>1</v>
      </c>
      <c r="CJ104" s="35">
        <v>5</v>
      </c>
      <c r="CK104" s="35">
        <v>4</v>
      </c>
      <c r="CL104" s="35">
        <v>5</v>
      </c>
      <c r="CM104" s="35">
        <v>5</v>
      </c>
      <c r="CN104" s="34">
        <f t="shared" si="47"/>
        <v>20</v>
      </c>
      <c r="CO104" s="37">
        <f t="shared" si="89"/>
        <v>20</v>
      </c>
      <c r="CP104" s="162">
        <f t="shared" si="48"/>
        <v>20</v>
      </c>
      <c r="CQ104" s="163">
        <f t="shared" si="90"/>
        <v>55</v>
      </c>
      <c r="CR104" s="10" t="str">
        <f t="shared" si="91"/>
        <v xml:space="preserve">BAIK </v>
      </c>
    </row>
    <row r="105" spans="1:96" thickBot="1" x14ac:dyDescent="0.3">
      <c r="A105" s="3">
        <v>90</v>
      </c>
      <c r="B105" s="49" t="s">
        <v>111</v>
      </c>
      <c r="C105" s="134" t="s">
        <v>229</v>
      </c>
      <c r="D105" s="135" t="s">
        <v>230</v>
      </c>
      <c r="E105" s="138" t="s">
        <v>319</v>
      </c>
      <c r="F105" s="139">
        <v>5</v>
      </c>
      <c r="G105" s="35" t="s">
        <v>15</v>
      </c>
      <c r="H105" s="36">
        <f t="shared" si="49"/>
        <v>1</v>
      </c>
      <c r="I105" s="35" t="s">
        <v>14</v>
      </c>
      <c r="J105" s="36">
        <f t="shared" si="50"/>
        <v>0</v>
      </c>
      <c r="K105" s="35" t="s">
        <v>13</v>
      </c>
      <c r="L105" s="36">
        <f t="shared" si="51"/>
        <v>1</v>
      </c>
      <c r="M105" s="35" t="s">
        <v>17</v>
      </c>
      <c r="N105" s="36">
        <f t="shared" si="52"/>
        <v>1</v>
      </c>
      <c r="O105" s="35" t="s">
        <v>16</v>
      </c>
      <c r="P105" s="36">
        <f t="shared" si="53"/>
        <v>0</v>
      </c>
      <c r="Q105" s="35" t="s">
        <v>17</v>
      </c>
      <c r="R105" s="36">
        <f t="shared" si="54"/>
        <v>1</v>
      </c>
      <c r="S105" s="35" t="s">
        <v>14</v>
      </c>
      <c r="T105" s="36">
        <f t="shared" si="55"/>
        <v>1</v>
      </c>
      <c r="U105" s="35" t="s">
        <v>13</v>
      </c>
      <c r="V105" s="36">
        <f t="shared" si="56"/>
        <v>0</v>
      </c>
      <c r="W105" s="35" t="s">
        <v>15</v>
      </c>
      <c r="X105" s="36">
        <f t="shared" si="57"/>
        <v>0</v>
      </c>
      <c r="Y105" s="35" t="s">
        <v>16</v>
      </c>
      <c r="Z105" s="36">
        <f t="shared" si="58"/>
        <v>0</v>
      </c>
      <c r="AA105" s="35" t="s">
        <v>15</v>
      </c>
      <c r="AB105" s="36">
        <f t="shared" si="59"/>
        <v>1</v>
      </c>
      <c r="AC105" s="35" t="s">
        <v>13</v>
      </c>
      <c r="AD105" s="36">
        <f t="shared" si="60"/>
        <v>0</v>
      </c>
      <c r="AE105" s="35" t="s">
        <v>15</v>
      </c>
      <c r="AF105" s="36">
        <f t="shared" si="61"/>
        <v>0</v>
      </c>
      <c r="AG105" s="35" t="s">
        <v>17</v>
      </c>
      <c r="AH105" s="36">
        <f t="shared" si="62"/>
        <v>0</v>
      </c>
      <c r="AI105" s="35" t="s">
        <v>16</v>
      </c>
      <c r="AJ105" s="36">
        <f t="shared" si="63"/>
        <v>0</v>
      </c>
      <c r="AK105" s="35" t="s">
        <v>16</v>
      </c>
      <c r="AL105" s="36">
        <f t="shared" si="64"/>
        <v>0</v>
      </c>
      <c r="AM105" s="35" t="s">
        <v>13</v>
      </c>
      <c r="AN105" s="36">
        <f t="shared" si="65"/>
        <v>0</v>
      </c>
      <c r="AO105" s="35" t="s">
        <v>15</v>
      </c>
      <c r="AP105" s="36">
        <f t="shared" si="66"/>
        <v>1</v>
      </c>
      <c r="AQ105" s="35" t="s">
        <v>15</v>
      </c>
      <c r="AR105" s="36">
        <f t="shared" si="67"/>
        <v>1</v>
      </c>
      <c r="AS105" s="35" t="s">
        <v>15</v>
      </c>
      <c r="AT105" s="36">
        <f t="shared" si="68"/>
        <v>0</v>
      </c>
      <c r="AU105" s="35" t="s">
        <v>17</v>
      </c>
      <c r="AV105" s="36">
        <f t="shared" si="69"/>
        <v>1</v>
      </c>
      <c r="AW105" s="35" t="s">
        <v>16</v>
      </c>
      <c r="AX105" s="36">
        <f t="shared" si="70"/>
        <v>1</v>
      </c>
      <c r="AY105" s="35" t="s">
        <v>14</v>
      </c>
      <c r="AZ105" s="36">
        <f t="shared" si="71"/>
        <v>0</v>
      </c>
      <c r="BA105" s="35" t="s">
        <v>13</v>
      </c>
      <c r="BB105" s="36">
        <f t="shared" si="72"/>
        <v>0</v>
      </c>
      <c r="BC105" s="35" t="s">
        <v>16</v>
      </c>
      <c r="BD105" s="36">
        <f t="shared" si="73"/>
        <v>1</v>
      </c>
      <c r="BE105" s="35" t="s">
        <v>14</v>
      </c>
      <c r="BF105" s="36">
        <f t="shared" si="74"/>
        <v>0</v>
      </c>
      <c r="BG105" s="35" t="s">
        <v>14</v>
      </c>
      <c r="BH105" s="36">
        <f t="shared" si="75"/>
        <v>0</v>
      </c>
      <c r="BI105" s="35" t="s">
        <v>17</v>
      </c>
      <c r="BJ105" s="36">
        <f t="shared" si="76"/>
        <v>1</v>
      </c>
      <c r="BK105" s="35" t="s">
        <v>13</v>
      </c>
      <c r="BL105" s="36">
        <f t="shared" si="77"/>
        <v>0</v>
      </c>
      <c r="BM105" s="35" t="s">
        <v>13</v>
      </c>
      <c r="BN105" s="36">
        <f t="shared" si="78"/>
        <v>1</v>
      </c>
      <c r="BO105" s="35" t="s">
        <v>16</v>
      </c>
      <c r="BP105" s="36">
        <f t="shared" si="79"/>
        <v>0</v>
      </c>
      <c r="BQ105" s="35" t="s">
        <v>14</v>
      </c>
      <c r="BR105" s="36">
        <f t="shared" si="80"/>
        <v>1</v>
      </c>
      <c r="BS105" s="35" t="s">
        <v>13</v>
      </c>
      <c r="BT105" s="36">
        <f t="shared" si="81"/>
        <v>1</v>
      </c>
      <c r="BU105" s="35" t="s">
        <v>13</v>
      </c>
      <c r="BV105" s="36">
        <f t="shared" si="82"/>
        <v>0</v>
      </c>
      <c r="BW105" s="35" t="s">
        <v>16</v>
      </c>
      <c r="BX105" s="36">
        <f t="shared" si="83"/>
        <v>1</v>
      </c>
      <c r="BY105" s="35" t="s">
        <v>17</v>
      </c>
      <c r="BZ105" s="36">
        <f t="shared" si="84"/>
        <v>0</v>
      </c>
      <c r="CA105" s="35" t="s">
        <v>16</v>
      </c>
      <c r="CB105" s="36">
        <f t="shared" si="85"/>
        <v>1</v>
      </c>
      <c r="CC105" s="35" t="s">
        <v>16</v>
      </c>
      <c r="CD105" s="36">
        <f t="shared" si="86"/>
        <v>1</v>
      </c>
      <c r="CE105" s="35" t="s">
        <v>14</v>
      </c>
      <c r="CF105" s="36">
        <f t="shared" si="87"/>
        <v>1</v>
      </c>
      <c r="CG105" s="35" t="s">
        <v>13</v>
      </c>
      <c r="CH105" s="36">
        <f t="shared" si="88"/>
        <v>0</v>
      </c>
      <c r="CI105" s="35">
        <v>2</v>
      </c>
      <c r="CJ105" s="35">
        <v>5</v>
      </c>
      <c r="CK105" s="35">
        <v>4</v>
      </c>
      <c r="CL105" s="35">
        <v>6</v>
      </c>
      <c r="CM105" s="35">
        <v>6</v>
      </c>
      <c r="CN105" s="34">
        <f t="shared" si="47"/>
        <v>19</v>
      </c>
      <c r="CO105" s="37">
        <f t="shared" si="89"/>
        <v>21</v>
      </c>
      <c r="CP105" s="162">
        <f t="shared" si="48"/>
        <v>23</v>
      </c>
      <c r="CQ105" s="163">
        <f t="shared" si="90"/>
        <v>56.25</v>
      </c>
      <c r="CR105" s="10" t="str">
        <f t="shared" si="91"/>
        <v xml:space="preserve">BAIK </v>
      </c>
    </row>
    <row r="106" spans="1:96" thickBot="1" x14ac:dyDescent="0.3">
      <c r="A106" s="1">
        <v>91</v>
      </c>
      <c r="B106" s="51" t="s">
        <v>112</v>
      </c>
      <c r="C106" s="134" t="s">
        <v>229</v>
      </c>
      <c r="D106" s="135" t="s">
        <v>230</v>
      </c>
      <c r="E106" s="138" t="s">
        <v>320</v>
      </c>
      <c r="F106" s="139">
        <v>4</v>
      </c>
      <c r="G106" s="35" t="s">
        <v>14</v>
      </c>
      <c r="H106" s="36">
        <f t="shared" si="49"/>
        <v>0</v>
      </c>
      <c r="I106" s="35" t="s">
        <v>13</v>
      </c>
      <c r="J106" s="36">
        <f t="shared" si="50"/>
        <v>1</v>
      </c>
      <c r="K106" s="35" t="s">
        <v>17</v>
      </c>
      <c r="L106" s="36">
        <f t="shared" si="51"/>
        <v>0</v>
      </c>
      <c r="M106" s="35" t="s">
        <v>17</v>
      </c>
      <c r="N106" s="36">
        <f t="shared" si="52"/>
        <v>1</v>
      </c>
      <c r="O106" s="35" t="s">
        <v>13</v>
      </c>
      <c r="P106" s="36">
        <f t="shared" si="53"/>
        <v>0</v>
      </c>
      <c r="Q106" s="35" t="s">
        <v>13</v>
      </c>
      <c r="R106" s="36">
        <f t="shared" si="54"/>
        <v>0</v>
      </c>
      <c r="S106" s="35" t="s">
        <v>14</v>
      </c>
      <c r="T106" s="36">
        <f t="shared" si="55"/>
        <v>1</v>
      </c>
      <c r="U106" s="35" t="s">
        <v>13</v>
      </c>
      <c r="V106" s="36">
        <f t="shared" si="56"/>
        <v>0</v>
      </c>
      <c r="W106" s="35" t="s">
        <v>15</v>
      </c>
      <c r="X106" s="36">
        <f t="shared" si="57"/>
        <v>0</v>
      </c>
      <c r="Y106" s="35" t="s">
        <v>13</v>
      </c>
      <c r="Z106" s="36">
        <f t="shared" si="58"/>
        <v>0</v>
      </c>
      <c r="AA106" s="35" t="s">
        <v>16</v>
      </c>
      <c r="AB106" s="36">
        <f t="shared" si="59"/>
        <v>0</v>
      </c>
      <c r="AC106" s="35" t="s">
        <v>17</v>
      </c>
      <c r="AD106" s="36">
        <f t="shared" si="60"/>
        <v>1</v>
      </c>
      <c r="AE106" s="35" t="s">
        <v>15</v>
      </c>
      <c r="AF106" s="36">
        <f t="shared" si="61"/>
        <v>0</v>
      </c>
      <c r="AG106" s="35" t="s">
        <v>14</v>
      </c>
      <c r="AH106" s="36">
        <f t="shared" si="62"/>
        <v>0</v>
      </c>
      <c r="AI106" s="35" t="s">
        <v>17</v>
      </c>
      <c r="AJ106" s="36">
        <f t="shared" si="63"/>
        <v>0</v>
      </c>
      <c r="AK106" s="35" t="s">
        <v>16</v>
      </c>
      <c r="AL106" s="36">
        <f t="shared" si="64"/>
        <v>0</v>
      </c>
      <c r="AM106" s="35" t="s">
        <v>13</v>
      </c>
      <c r="AN106" s="36">
        <f t="shared" si="65"/>
        <v>0</v>
      </c>
      <c r="AO106" s="35" t="s">
        <v>15</v>
      </c>
      <c r="AP106" s="36">
        <f t="shared" si="66"/>
        <v>1</v>
      </c>
      <c r="AQ106" s="35" t="s">
        <v>17</v>
      </c>
      <c r="AR106" s="36">
        <f t="shared" si="67"/>
        <v>0</v>
      </c>
      <c r="AS106" s="35" t="s">
        <v>15</v>
      </c>
      <c r="AT106" s="36">
        <f t="shared" si="68"/>
        <v>0</v>
      </c>
      <c r="AU106" s="35" t="s">
        <v>17</v>
      </c>
      <c r="AV106" s="36">
        <f t="shared" si="69"/>
        <v>1</v>
      </c>
      <c r="AW106" s="35" t="s">
        <v>16</v>
      </c>
      <c r="AX106" s="36">
        <f t="shared" si="70"/>
        <v>1</v>
      </c>
      <c r="AY106" s="35" t="s">
        <v>14</v>
      </c>
      <c r="AZ106" s="36">
        <f t="shared" si="71"/>
        <v>0</v>
      </c>
      <c r="BA106" s="35" t="s">
        <v>16</v>
      </c>
      <c r="BB106" s="36">
        <f t="shared" si="72"/>
        <v>0</v>
      </c>
      <c r="BC106" s="35" t="s">
        <v>13</v>
      </c>
      <c r="BD106" s="36">
        <f t="shared" si="73"/>
        <v>0</v>
      </c>
      <c r="BE106" s="35" t="s">
        <v>13</v>
      </c>
      <c r="BF106" s="36">
        <f t="shared" si="74"/>
        <v>1</v>
      </c>
      <c r="BG106" s="35" t="s">
        <v>13</v>
      </c>
      <c r="BH106" s="36">
        <f t="shared" si="75"/>
        <v>1</v>
      </c>
      <c r="BI106" s="35" t="s">
        <v>17</v>
      </c>
      <c r="BJ106" s="36">
        <f t="shared" si="76"/>
        <v>1</v>
      </c>
      <c r="BK106" s="35" t="s">
        <v>17</v>
      </c>
      <c r="BL106" s="36">
        <f t="shared" si="77"/>
        <v>1</v>
      </c>
      <c r="BM106" s="35" t="s">
        <v>15</v>
      </c>
      <c r="BN106" s="36">
        <f t="shared" si="78"/>
        <v>0</v>
      </c>
      <c r="BO106" s="35" t="s">
        <v>13</v>
      </c>
      <c r="BP106" s="36">
        <f t="shared" si="79"/>
        <v>1</v>
      </c>
      <c r="BQ106" s="35" t="s">
        <v>14</v>
      </c>
      <c r="BR106" s="36">
        <f t="shared" si="80"/>
        <v>1</v>
      </c>
      <c r="BS106" s="35" t="s">
        <v>13</v>
      </c>
      <c r="BT106" s="36">
        <f t="shared" si="81"/>
        <v>1</v>
      </c>
      <c r="BU106" s="35" t="s">
        <v>14</v>
      </c>
      <c r="BV106" s="36">
        <f t="shared" si="82"/>
        <v>1</v>
      </c>
      <c r="BW106" s="35" t="s">
        <v>16</v>
      </c>
      <c r="BX106" s="36">
        <f t="shared" si="83"/>
        <v>1</v>
      </c>
      <c r="BY106" s="35" t="s">
        <v>14</v>
      </c>
      <c r="BZ106" s="36">
        <f t="shared" si="84"/>
        <v>1</v>
      </c>
      <c r="CA106" s="35" t="s">
        <v>16</v>
      </c>
      <c r="CB106" s="36">
        <f t="shared" si="85"/>
        <v>1</v>
      </c>
      <c r="CC106" s="35" t="s">
        <v>14</v>
      </c>
      <c r="CD106" s="36">
        <f t="shared" si="86"/>
        <v>0</v>
      </c>
      <c r="CE106" s="35" t="s">
        <v>14</v>
      </c>
      <c r="CF106" s="36">
        <f t="shared" si="87"/>
        <v>1</v>
      </c>
      <c r="CG106" s="35" t="s">
        <v>13</v>
      </c>
      <c r="CH106" s="36">
        <f t="shared" si="88"/>
        <v>0</v>
      </c>
      <c r="CI106" s="35">
        <v>2</v>
      </c>
      <c r="CJ106" s="35">
        <v>2</v>
      </c>
      <c r="CK106" s="35">
        <v>4</v>
      </c>
      <c r="CL106" s="35">
        <v>5</v>
      </c>
      <c r="CM106" s="35">
        <v>6</v>
      </c>
      <c r="CN106" s="34">
        <f t="shared" si="47"/>
        <v>19</v>
      </c>
      <c r="CO106" s="37">
        <f t="shared" si="89"/>
        <v>21</v>
      </c>
      <c r="CP106" s="162">
        <f t="shared" si="48"/>
        <v>19</v>
      </c>
      <c r="CQ106" s="163">
        <f t="shared" si="90"/>
        <v>52.25</v>
      </c>
      <c r="CR106" s="10" t="str">
        <f t="shared" si="91"/>
        <v xml:space="preserve">BAIK </v>
      </c>
    </row>
    <row r="107" spans="1:96" thickBot="1" x14ac:dyDescent="0.3">
      <c r="A107" s="3">
        <v>92</v>
      </c>
      <c r="B107" s="51" t="s">
        <v>113</v>
      </c>
      <c r="C107" s="134" t="s">
        <v>229</v>
      </c>
      <c r="D107" s="135" t="s">
        <v>230</v>
      </c>
      <c r="E107" s="146" t="s">
        <v>321</v>
      </c>
      <c r="F107" s="139">
        <v>9</v>
      </c>
      <c r="G107" s="24" t="s">
        <v>15</v>
      </c>
      <c r="H107" s="36">
        <f t="shared" si="49"/>
        <v>1</v>
      </c>
      <c r="I107" s="24" t="s">
        <v>17</v>
      </c>
      <c r="J107" s="36">
        <f t="shared" si="50"/>
        <v>0</v>
      </c>
      <c r="K107" s="35" t="s">
        <v>13</v>
      </c>
      <c r="L107" s="36">
        <f t="shared" si="51"/>
        <v>1</v>
      </c>
      <c r="M107" s="35" t="s">
        <v>13</v>
      </c>
      <c r="N107" s="36">
        <f t="shared" si="52"/>
        <v>0</v>
      </c>
      <c r="O107" s="24" t="s">
        <v>17</v>
      </c>
      <c r="P107" s="36">
        <f t="shared" si="53"/>
        <v>1</v>
      </c>
      <c r="Q107" s="35" t="s">
        <v>17</v>
      </c>
      <c r="R107" s="36">
        <f t="shared" si="54"/>
        <v>1</v>
      </c>
      <c r="S107" s="35" t="s">
        <v>14</v>
      </c>
      <c r="T107" s="36">
        <f t="shared" si="55"/>
        <v>1</v>
      </c>
      <c r="U107" s="35" t="s">
        <v>15</v>
      </c>
      <c r="V107" s="36">
        <f t="shared" si="56"/>
        <v>0</v>
      </c>
      <c r="W107" s="35" t="s">
        <v>17</v>
      </c>
      <c r="X107" s="36">
        <f t="shared" si="57"/>
        <v>0</v>
      </c>
      <c r="Y107" s="35" t="s">
        <v>16</v>
      </c>
      <c r="Z107" s="36">
        <f t="shared" si="58"/>
        <v>0</v>
      </c>
      <c r="AA107" s="35" t="s">
        <v>16</v>
      </c>
      <c r="AB107" s="36">
        <f t="shared" si="59"/>
        <v>0</v>
      </c>
      <c r="AC107" s="35" t="s">
        <v>17</v>
      </c>
      <c r="AD107" s="36">
        <f t="shared" si="60"/>
        <v>1</v>
      </c>
      <c r="AE107" s="35" t="s">
        <v>16</v>
      </c>
      <c r="AF107" s="36">
        <f t="shared" si="61"/>
        <v>1</v>
      </c>
      <c r="AG107" s="35" t="s">
        <v>16</v>
      </c>
      <c r="AH107" s="36">
        <f t="shared" si="62"/>
        <v>1</v>
      </c>
      <c r="AI107" s="35" t="s">
        <v>15</v>
      </c>
      <c r="AJ107" s="36">
        <f t="shared" si="63"/>
        <v>0</v>
      </c>
      <c r="AK107" s="35" t="s">
        <v>15</v>
      </c>
      <c r="AL107" s="36">
        <f t="shared" si="64"/>
        <v>1</v>
      </c>
      <c r="AM107" s="35" t="s">
        <v>13</v>
      </c>
      <c r="AN107" s="36">
        <f t="shared" si="65"/>
        <v>0</v>
      </c>
      <c r="AO107" s="35" t="s">
        <v>13</v>
      </c>
      <c r="AP107" s="36">
        <f t="shared" si="66"/>
        <v>0</v>
      </c>
      <c r="AQ107" s="35" t="s">
        <v>15</v>
      </c>
      <c r="AR107" s="36">
        <f t="shared" si="67"/>
        <v>1</v>
      </c>
      <c r="AS107" s="35" t="s">
        <v>17</v>
      </c>
      <c r="AT107" s="36">
        <f t="shared" si="68"/>
        <v>0</v>
      </c>
      <c r="AU107" s="35" t="s">
        <v>17</v>
      </c>
      <c r="AV107" s="36">
        <f t="shared" si="69"/>
        <v>1</v>
      </c>
      <c r="AW107" s="35" t="s">
        <v>14</v>
      </c>
      <c r="AX107" s="36">
        <f t="shared" si="70"/>
        <v>0</v>
      </c>
      <c r="AY107" s="24" t="s">
        <v>14</v>
      </c>
      <c r="AZ107" s="36">
        <f t="shared" si="71"/>
        <v>0</v>
      </c>
      <c r="BA107" s="35" t="s">
        <v>16</v>
      </c>
      <c r="BB107" s="36">
        <f t="shared" si="72"/>
        <v>0</v>
      </c>
      <c r="BC107" s="35" t="s">
        <v>15</v>
      </c>
      <c r="BD107" s="36">
        <f t="shared" si="73"/>
        <v>0</v>
      </c>
      <c r="BE107" s="24" t="s">
        <v>16</v>
      </c>
      <c r="BF107" s="36">
        <f t="shared" si="74"/>
        <v>0</v>
      </c>
      <c r="BG107" s="35" t="s">
        <v>13</v>
      </c>
      <c r="BH107" s="36">
        <f t="shared" si="75"/>
        <v>1</v>
      </c>
      <c r="BI107" s="35" t="s">
        <v>17</v>
      </c>
      <c r="BJ107" s="36">
        <f t="shared" si="76"/>
        <v>1</v>
      </c>
      <c r="BK107" s="35" t="s">
        <v>17</v>
      </c>
      <c r="BL107" s="36">
        <f t="shared" si="77"/>
        <v>1</v>
      </c>
      <c r="BM107" s="35" t="s">
        <v>13</v>
      </c>
      <c r="BN107" s="36">
        <f t="shared" si="78"/>
        <v>1</v>
      </c>
      <c r="BO107" s="35" t="s">
        <v>16</v>
      </c>
      <c r="BP107" s="36">
        <f t="shared" si="79"/>
        <v>0</v>
      </c>
      <c r="BQ107" s="35" t="s">
        <v>14</v>
      </c>
      <c r="BR107" s="36">
        <f t="shared" si="80"/>
        <v>1</v>
      </c>
      <c r="BS107" s="35" t="s">
        <v>13</v>
      </c>
      <c r="BT107" s="36">
        <f t="shared" si="81"/>
        <v>1</v>
      </c>
      <c r="BU107" s="35" t="s">
        <v>14</v>
      </c>
      <c r="BV107" s="36">
        <f t="shared" si="82"/>
        <v>1</v>
      </c>
      <c r="BW107" s="35" t="s">
        <v>15</v>
      </c>
      <c r="BX107" s="36">
        <f t="shared" si="83"/>
        <v>0</v>
      </c>
      <c r="BY107" s="35" t="s">
        <v>14</v>
      </c>
      <c r="BZ107" s="36">
        <f t="shared" si="84"/>
        <v>1</v>
      </c>
      <c r="CA107" s="35" t="s">
        <v>16</v>
      </c>
      <c r="CB107" s="36">
        <f t="shared" si="85"/>
        <v>1</v>
      </c>
      <c r="CC107" s="35" t="s">
        <v>14</v>
      </c>
      <c r="CD107" s="36">
        <f t="shared" si="86"/>
        <v>0</v>
      </c>
      <c r="CE107" s="35" t="s">
        <v>14</v>
      </c>
      <c r="CF107" s="36">
        <f t="shared" si="87"/>
        <v>1</v>
      </c>
      <c r="CG107" s="35" t="s">
        <v>13</v>
      </c>
      <c r="CH107" s="36">
        <f t="shared" si="88"/>
        <v>0</v>
      </c>
      <c r="CI107" s="35">
        <v>2</v>
      </c>
      <c r="CJ107" s="35">
        <v>5</v>
      </c>
      <c r="CK107" s="35">
        <v>3</v>
      </c>
      <c r="CL107" s="35">
        <v>6</v>
      </c>
      <c r="CM107" s="35">
        <v>6</v>
      </c>
      <c r="CN107" s="34">
        <f t="shared" si="47"/>
        <v>21</v>
      </c>
      <c r="CO107" s="37">
        <f t="shared" si="89"/>
        <v>19</v>
      </c>
      <c r="CP107" s="162">
        <f t="shared" si="48"/>
        <v>22</v>
      </c>
      <c r="CQ107" s="163">
        <f t="shared" si="90"/>
        <v>58.75</v>
      </c>
      <c r="CR107" s="10" t="str">
        <f t="shared" si="91"/>
        <v xml:space="preserve">BAIK </v>
      </c>
    </row>
    <row r="108" spans="1:96" thickBot="1" x14ac:dyDescent="0.3">
      <c r="A108" s="1">
        <v>93</v>
      </c>
      <c r="B108" s="51" t="s">
        <v>114</v>
      </c>
      <c r="C108" s="140" t="s">
        <v>229</v>
      </c>
      <c r="D108" s="141" t="s">
        <v>230</v>
      </c>
      <c r="E108" s="144" t="s">
        <v>322</v>
      </c>
      <c r="F108" s="142">
        <v>8</v>
      </c>
      <c r="G108" s="35" t="s">
        <v>15</v>
      </c>
      <c r="H108" s="36">
        <f t="shared" si="49"/>
        <v>1</v>
      </c>
      <c r="I108" s="35" t="s">
        <v>13</v>
      </c>
      <c r="J108" s="36">
        <f t="shared" si="50"/>
        <v>1</v>
      </c>
      <c r="K108" s="16" t="s">
        <v>13</v>
      </c>
      <c r="L108" s="36">
        <f t="shared" si="51"/>
        <v>1</v>
      </c>
      <c r="M108" s="16" t="s">
        <v>17</v>
      </c>
      <c r="N108" s="36">
        <f t="shared" si="52"/>
        <v>1</v>
      </c>
      <c r="O108" s="35" t="s">
        <v>13</v>
      </c>
      <c r="P108" s="36">
        <f t="shared" si="53"/>
        <v>0</v>
      </c>
      <c r="Q108" s="16" t="s">
        <v>14</v>
      </c>
      <c r="R108" s="36">
        <f t="shared" si="54"/>
        <v>0</v>
      </c>
      <c r="S108" s="16" t="s">
        <v>14</v>
      </c>
      <c r="T108" s="36">
        <f t="shared" si="55"/>
        <v>1</v>
      </c>
      <c r="U108" s="16" t="s">
        <v>15</v>
      </c>
      <c r="V108" s="36">
        <f t="shared" si="56"/>
        <v>0</v>
      </c>
      <c r="W108" s="16" t="s">
        <v>17</v>
      </c>
      <c r="X108" s="36">
        <f t="shared" si="57"/>
        <v>0</v>
      </c>
      <c r="Y108" s="16" t="s">
        <v>18</v>
      </c>
      <c r="Z108" s="36">
        <f t="shared" si="58"/>
        <v>0</v>
      </c>
      <c r="AA108" s="16" t="s">
        <v>16</v>
      </c>
      <c r="AB108" s="36">
        <f t="shared" si="59"/>
        <v>0</v>
      </c>
      <c r="AC108" s="16" t="s">
        <v>13</v>
      </c>
      <c r="AD108" s="36">
        <f t="shared" si="60"/>
        <v>0</v>
      </c>
      <c r="AE108" s="16" t="s">
        <v>15</v>
      </c>
      <c r="AF108" s="36">
        <f t="shared" si="61"/>
        <v>0</v>
      </c>
      <c r="AG108" s="16" t="s">
        <v>17</v>
      </c>
      <c r="AH108" s="36">
        <f t="shared" si="62"/>
        <v>0</v>
      </c>
      <c r="AI108" s="16" t="s">
        <v>17</v>
      </c>
      <c r="AJ108" s="36">
        <f t="shared" si="63"/>
        <v>0</v>
      </c>
      <c r="AK108" s="16" t="s">
        <v>16</v>
      </c>
      <c r="AL108" s="36">
        <f t="shared" si="64"/>
        <v>0</v>
      </c>
      <c r="AM108" s="16" t="s">
        <v>13</v>
      </c>
      <c r="AN108" s="36">
        <f t="shared" si="65"/>
        <v>0</v>
      </c>
      <c r="AO108" s="16" t="s">
        <v>15</v>
      </c>
      <c r="AP108" s="36">
        <f t="shared" si="66"/>
        <v>1</v>
      </c>
      <c r="AQ108" s="16" t="s">
        <v>15</v>
      </c>
      <c r="AR108" s="36">
        <f t="shared" si="67"/>
        <v>1</v>
      </c>
      <c r="AS108" s="16" t="s">
        <v>17</v>
      </c>
      <c r="AT108" s="36">
        <f t="shared" si="68"/>
        <v>0</v>
      </c>
      <c r="AU108" s="16" t="s">
        <v>17</v>
      </c>
      <c r="AV108" s="36">
        <f t="shared" si="69"/>
        <v>1</v>
      </c>
      <c r="AW108" s="16" t="s">
        <v>14</v>
      </c>
      <c r="AX108" s="36">
        <f t="shared" si="70"/>
        <v>0</v>
      </c>
      <c r="AY108" s="35" t="s">
        <v>14</v>
      </c>
      <c r="AZ108" s="36">
        <f t="shared" si="71"/>
        <v>0</v>
      </c>
      <c r="BA108" s="16" t="s">
        <v>13</v>
      </c>
      <c r="BB108" s="36">
        <f t="shared" si="72"/>
        <v>0</v>
      </c>
      <c r="BC108" s="16" t="s">
        <v>16</v>
      </c>
      <c r="BD108" s="36">
        <f t="shared" si="73"/>
        <v>1</v>
      </c>
      <c r="BE108" s="35" t="s">
        <v>15</v>
      </c>
      <c r="BF108" s="36">
        <f t="shared" si="74"/>
        <v>0</v>
      </c>
      <c r="BG108" s="16" t="s">
        <v>13</v>
      </c>
      <c r="BH108" s="36">
        <f t="shared" si="75"/>
        <v>1</v>
      </c>
      <c r="BI108" s="16" t="s">
        <v>17</v>
      </c>
      <c r="BJ108" s="36">
        <f t="shared" si="76"/>
        <v>1</v>
      </c>
      <c r="BK108" s="16" t="s">
        <v>13</v>
      </c>
      <c r="BL108" s="36">
        <f t="shared" si="77"/>
        <v>0</v>
      </c>
      <c r="BM108" s="16" t="s">
        <v>13</v>
      </c>
      <c r="BN108" s="36">
        <f t="shared" si="78"/>
        <v>1</v>
      </c>
      <c r="BO108" s="16" t="s">
        <v>13</v>
      </c>
      <c r="BP108" s="36">
        <f t="shared" si="79"/>
        <v>1</v>
      </c>
      <c r="BQ108" s="16" t="s">
        <v>16</v>
      </c>
      <c r="BR108" s="36">
        <f t="shared" si="80"/>
        <v>0</v>
      </c>
      <c r="BS108" s="16" t="s">
        <v>14</v>
      </c>
      <c r="BT108" s="36">
        <f t="shared" si="81"/>
        <v>0</v>
      </c>
      <c r="BU108" s="16" t="s">
        <v>16</v>
      </c>
      <c r="BV108" s="36">
        <f t="shared" si="82"/>
        <v>0</v>
      </c>
      <c r="BW108" s="16" t="s">
        <v>16</v>
      </c>
      <c r="BX108" s="36">
        <f t="shared" si="83"/>
        <v>1</v>
      </c>
      <c r="BY108" s="16" t="s">
        <v>14</v>
      </c>
      <c r="BZ108" s="36">
        <f t="shared" si="84"/>
        <v>1</v>
      </c>
      <c r="CA108" s="16" t="s">
        <v>16</v>
      </c>
      <c r="CB108" s="36">
        <f t="shared" si="85"/>
        <v>1</v>
      </c>
      <c r="CC108" s="16" t="s">
        <v>14</v>
      </c>
      <c r="CD108" s="36">
        <f t="shared" si="86"/>
        <v>0</v>
      </c>
      <c r="CE108" s="16" t="s">
        <v>13</v>
      </c>
      <c r="CF108" s="36">
        <f t="shared" si="87"/>
        <v>0</v>
      </c>
      <c r="CG108" s="16" t="s">
        <v>13</v>
      </c>
      <c r="CH108" s="36">
        <f t="shared" si="88"/>
        <v>0</v>
      </c>
      <c r="CI108" s="16">
        <v>2</v>
      </c>
      <c r="CJ108" s="35">
        <v>5</v>
      </c>
      <c r="CK108" s="16">
        <v>4</v>
      </c>
      <c r="CL108" s="35">
        <v>5</v>
      </c>
      <c r="CM108" s="16">
        <v>5</v>
      </c>
      <c r="CN108" s="34">
        <f t="shared" si="47"/>
        <v>16</v>
      </c>
      <c r="CO108" s="37">
        <f t="shared" si="89"/>
        <v>24</v>
      </c>
      <c r="CP108" s="162">
        <f t="shared" si="48"/>
        <v>21</v>
      </c>
      <c r="CQ108" s="163">
        <f t="shared" si="90"/>
        <v>49</v>
      </c>
      <c r="CR108" s="10" t="str">
        <f t="shared" si="91"/>
        <v xml:space="preserve">BAIK </v>
      </c>
    </row>
    <row r="109" spans="1:96" thickBot="1" x14ac:dyDescent="0.3">
      <c r="A109" s="3">
        <v>94</v>
      </c>
      <c r="B109" s="51" t="s">
        <v>115</v>
      </c>
      <c r="C109" s="140" t="s">
        <v>229</v>
      </c>
      <c r="D109" s="141" t="s">
        <v>230</v>
      </c>
      <c r="E109" s="144" t="s">
        <v>323</v>
      </c>
      <c r="F109" s="142">
        <v>7</v>
      </c>
      <c r="G109" s="24" t="s">
        <v>15</v>
      </c>
      <c r="H109" s="36">
        <f t="shared" si="49"/>
        <v>1</v>
      </c>
      <c r="I109" s="24" t="s">
        <v>13</v>
      </c>
      <c r="J109" s="36">
        <f t="shared" si="50"/>
        <v>1</v>
      </c>
      <c r="K109" s="16" t="s">
        <v>13</v>
      </c>
      <c r="L109" s="36">
        <f t="shared" si="51"/>
        <v>1</v>
      </c>
      <c r="M109" s="16" t="s">
        <v>13</v>
      </c>
      <c r="N109" s="36">
        <f t="shared" si="52"/>
        <v>0</v>
      </c>
      <c r="O109" s="24" t="s">
        <v>17</v>
      </c>
      <c r="P109" s="36">
        <f t="shared" si="53"/>
        <v>1</v>
      </c>
      <c r="Q109" s="16" t="s">
        <v>17</v>
      </c>
      <c r="R109" s="36">
        <f t="shared" si="54"/>
        <v>1</v>
      </c>
      <c r="S109" s="16" t="s">
        <v>17</v>
      </c>
      <c r="T109" s="36">
        <f t="shared" si="55"/>
        <v>0</v>
      </c>
      <c r="U109" s="16" t="s">
        <v>15</v>
      </c>
      <c r="V109" s="36">
        <f t="shared" si="56"/>
        <v>0</v>
      </c>
      <c r="W109" s="16" t="s">
        <v>17</v>
      </c>
      <c r="X109" s="36">
        <f t="shared" si="57"/>
        <v>0</v>
      </c>
      <c r="Y109" s="16" t="s">
        <v>15</v>
      </c>
      <c r="Z109" s="36">
        <f t="shared" si="58"/>
        <v>1</v>
      </c>
      <c r="AA109" s="16" t="s">
        <v>16</v>
      </c>
      <c r="AB109" s="36">
        <f t="shared" si="59"/>
        <v>0</v>
      </c>
      <c r="AC109" s="16" t="s">
        <v>17</v>
      </c>
      <c r="AD109" s="36">
        <f t="shared" si="60"/>
        <v>1</v>
      </c>
      <c r="AE109" s="16" t="s">
        <v>15</v>
      </c>
      <c r="AF109" s="36">
        <f t="shared" si="61"/>
        <v>0</v>
      </c>
      <c r="AG109" s="16" t="s">
        <v>16</v>
      </c>
      <c r="AH109" s="36">
        <f t="shared" si="62"/>
        <v>1</v>
      </c>
      <c r="AI109" s="16" t="s">
        <v>15</v>
      </c>
      <c r="AJ109" s="36">
        <f t="shared" si="63"/>
        <v>0</v>
      </c>
      <c r="AK109" s="16" t="s">
        <v>15</v>
      </c>
      <c r="AL109" s="36">
        <f t="shared" si="64"/>
        <v>1</v>
      </c>
      <c r="AM109" s="16" t="s">
        <v>13</v>
      </c>
      <c r="AN109" s="36">
        <f t="shared" si="65"/>
        <v>0</v>
      </c>
      <c r="AO109" s="16" t="s">
        <v>15</v>
      </c>
      <c r="AP109" s="36">
        <f t="shared" si="66"/>
        <v>1</v>
      </c>
      <c r="AQ109" s="16" t="s">
        <v>15</v>
      </c>
      <c r="AR109" s="36">
        <f t="shared" si="67"/>
        <v>1</v>
      </c>
      <c r="AS109" s="16" t="s">
        <v>14</v>
      </c>
      <c r="AT109" s="36">
        <f t="shared" si="68"/>
        <v>0</v>
      </c>
      <c r="AU109" s="16" t="s">
        <v>17</v>
      </c>
      <c r="AV109" s="36">
        <f t="shared" si="69"/>
        <v>1</v>
      </c>
      <c r="AW109" s="16" t="s">
        <v>14</v>
      </c>
      <c r="AX109" s="36">
        <f t="shared" si="70"/>
        <v>0</v>
      </c>
      <c r="AY109" s="24" t="s">
        <v>17</v>
      </c>
      <c r="AZ109" s="36">
        <f t="shared" si="71"/>
        <v>0</v>
      </c>
      <c r="BA109" s="16" t="s">
        <v>14</v>
      </c>
      <c r="BB109" s="36">
        <f t="shared" si="72"/>
        <v>0</v>
      </c>
      <c r="BC109" s="16" t="s">
        <v>16</v>
      </c>
      <c r="BD109" s="36">
        <f t="shared" si="73"/>
        <v>1</v>
      </c>
      <c r="BE109" s="24" t="s">
        <v>15</v>
      </c>
      <c r="BF109" s="36">
        <f t="shared" si="74"/>
        <v>0</v>
      </c>
      <c r="BG109" s="16" t="s">
        <v>13</v>
      </c>
      <c r="BH109" s="36">
        <f t="shared" si="75"/>
        <v>1</v>
      </c>
      <c r="BI109" s="16" t="s">
        <v>17</v>
      </c>
      <c r="BJ109" s="36">
        <f t="shared" si="76"/>
        <v>1</v>
      </c>
      <c r="BK109" s="16" t="s">
        <v>17</v>
      </c>
      <c r="BL109" s="36">
        <f t="shared" si="77"/>
        <v>1</v>
      </c>
      <c r="BM109" s="16" t="s">
        <v>13</v>
      </c>
      <c r="BN109" s="36">
        <f t="shared" si="78"/>
        <v>1</v>
      </c>
      <c r="BO109" s="16" t="s">
        <v>13</v>
      </c>
      <c r="BP109" s="36">
        <f t="shared" si="79"/>
        <v>1</v>
      </c>
      <c r="BQ109" s="16" t="s">
        <v>14</v>
      </c>
      <c r="BR109" s="36">
        <f t="shared" si="80"/>
        <v>1</v>
      </c>
      <c r="BS109" s="16" t="s">
        <v>13</v>
      </c>
      <c r="BT109" s="36">
        <f t="shared" si="81"/>
        <v>1</v>
      </c>
      <c r="BU109" s="16" t="s">
        <v>13</v>
      </c>
      <c r="BV109" s="36">
        <f t="shared" si="82"/>
        <v>0</v>
      </c>
      <c r="BW109" s="16" t="s">
        <v>15</v>
      </c>
      <c r="BX109" s="36">
        <f t="shared" si="83"/>
        <v>0</v>
      </c>
      <c r="BY109" s="16" t="s">
        <v>14</v>
      </c>
      <c r="BZ109" s="36">
        <f t="shared" si="84"/>
        <v>1</v>
      </c>
      <c r="CA109" s="16" t="s">
        <v>16</v>
      </c>
      <c r="CB109" s="36">
        <f t="shared" si="85"/>
        <v>1</v>
      </c>
      <c r="CC109" s="16" t="s">
        <v>16</v>
      </c>
      <c r="CD109" s="36">
        <f t="shared" si="86"/>
        <v>1</v>
      </c>
      <c r="CE109" s="16" t="s">
        <v>18</v>
      </c>
      <c r="CF109" s="36">
        <f t="shared" si="87"/>
        <v>0</v>
      </c>
      <c r="CG109" s="16" t="s">
        <v>15</v>
      </c>
      <c r="CH109" s="36">
        <f t="shared" si="88"/>
        <v>1</v>
      </c>
      <c r="CI109" s="16">
        <v>2</v>
      </c>
      <c r="CJ109" s="35">
        <v>5</v>
      </c>
      <c r="CK109" s="16">
        <v>3</v>
      </c>
      <c r="CL109" s="35">
        <v>7</v>
      </c>
      <c r="CM109" s="16">
        <v>5</v>
      </c>
      <c r="CN109" s="34">
        <f t="shared" si="47"/>
        <v>24</v>
      </c>
      <c r="CO109" s="37">
        <f t="shared" si="89"/>
        <v>16</v>
      </c>
      <c r="CP109" s="162">
        <f t="shared" si="48"/>
        <v>22</v>
      </c>
      <c r="CQ109" s="163">
        <f t="shared" si="90"/>
        <v>64</v>
      </c>
      <c r="CR109" s="10" t="str">
        <f t="shared" si="91"/>
        <v>BAIK SEKALI</v>
      </c>
    </row>
    <row r="110" spans="1:96" thickBot="1" x14ac:dyDescent="0.3">
      <c r="A110" s="1">
        <v>95</v>
      </c>
      <c r="B110" s="51" t="s">
        <v>116</v>
      </c>
      <c r="C110" s="140" t="s">
        <v>229</v>
      </c>
      <c r="D110" s="141" t="s">
        <v>230</v>
      </c>
      <c r="E110" s="144" t="s">
        <v>324</v>
      </c>
      <c r="F110" s="142">
        <v>6</v>
      </c>
      <c r="G110" s="24" t="s">
        <v>15</v>
      </c>
      <c r="H110" s="36">
        <f t="shared" si="49"/>
        <v>1</v>
      </c>
      <c r="I110" s="24" t="s">
        <v>14</v>
      </c>
      <c r="J110" s="36">
        <f t="shared" si="50"/>
        <v>0</v>
      </c>
      <c r="K110" s="16" t="s">
        <v>13</v>
      </c>
      <c r="L110" s="36">
        <f t="shared" si="51"/>
        <v>1</v>
      </c>
      <c r="M110" s="16" t="s">
        <v>17</v>
      </c>
      <c r="N110" s="36">
        <f t="shared" si="52"/>
        <v>1</v>
      </c>
      <c r="O110" s="24" t="s">
        <v>16</v>
      </c>
      <c r="P110" s="36">
        <f t="shared" si="53"/>
        <v>0</v>
      </c>
      <c r="Q110" s="16" t="s">
        <v>17</v>
      </c>
      <c r="R110" s="36">
        <f t="shared" si="54"/>
        <v>1</v>
      </c>
      <c r="S110" s="16" t="s">
        <v>14</v>
      </c>
      <c r="T110" s="36">
        <f t="shared" si="55"/>
        <v>1</v>
      </c>
      <c r="U110" s="16" t="s">
        <v>17</v>
      </c>
      <c r="V110" s="36">
        <f t="shared" si="56"/>
        <v>0</v>
      </c>
      <c r="W110" s="16" t="s">
        <v>16</v>
      </c>
      <c r="X110" s="36">
        <f t="shared" si="57"/>
        <v>1</v>
      </c>
      <c r="Y110" s="16" t="s">
        <v>15</v>
      </c>
      <c r="Z110" s="36">
        <f t="shared" si="58"/>
        <v>1</v>
      </c>
      <c r="AA110" s="16" t="s">
        <v>15</v>
      </c>
      <c r="AB110" s="36">
        <f t="shared" si="59"/>
        <v>1</v>
      </c>
      <c r="AC110" s="16" t="s">
        <v>13</v>
      </c>
      <c r="AD110" s="36">
        <f t="shared" si="60"/>
        <v>0</v>
      </c>
      <c r="AE110" s="16" t="s">
        <v>16</v>
      </c>
      <c r="AF110" s="36">
        <f t="shared" si="61"/>
        <v>1</v>
      </c>
      <c r="AG110" s="16" t="s">
        <v>17</v>
      </c>
      <c r="AH110" s="36">
        <f t="shared" si="62"/>
        <v>0</v>
      </c>
      <c r="AI110" s="16" t="s">
        <v>16</v>
      </c>
      <c r="AJ110" s="36">
        <f t="shared" si="63"/>
        <v>0</v>
      </c>
      <c r="AK110" s="16" t="s">
        <v>16</v>
      </c>
      <c r="AL110" s="36">
        <f t="shared" si="64"/>
        <v>0</v>
      </c>
      <c r="AM110" s="16" t="s">
        <v>13</v>
      </c>
      <c r="AN110" s="36">
        <f t="shared" si="65"/>
        <v>0</v>
      </c>
      <c r="AO110" s="16" t="s">
        <v>13</v>
      </c>
      <c r="AP110" s="36">
        <f t="shared" si="66"/>
        <v>0</v>
      </c>
      <c r="AQ110" s="16" t="s">
        <v>15</v>
      </c>
      <c r="AR110" s="36">
        <f t="shared" si="67"/>
        <v>1</v>
      </c>
      <c r="AS110" s="16" t="s">
        <v>15</v>
      </c>
      <c r="AT110" s="36">
        <f t="shared" si="68"/>
        <v>0</v>
      </c>
      <c r="AU110" s="16" t="s">
        <v>16</v>
      </c>
      <c r="AV110" s="36">
        <f t="shared" si="69"/>
        <v>0</v>
      </c>
      <c r="AW110" s="16" t="s">
        <v>15</v>
      </c>
      <c r="AX110" s="36">
        <f t="shared" si="70"/>
        <v>0</v>
      </c>
      <c r="AY110" s="24" t="s">
        <v>14</v>
      </c>
      <c r="AZ110" s="36">
        <f t="shared" si="71"/>
        <v>0</v>
      </c>
      <c r="BA110" s="16" t="s">
        <v>13</v>
      </c>
      <c r="BB110" s="36">
        <f t="shared" si="72"/>
        <v>0</v>
      </c>
      <c r="BC110" s="16" t="s">
        <v>16</v>
      </c>
      <c r="BD110" s="36">
        <f t="shared" si="73"/>
        <v>1</v>
      </c>
      <c r="BE110" s="24" t="s">
        <v>16</v>
      </c>
      <c r="BF110" s="36">
        <f t="shared" si="74"/>
        <v>0</v>
      </c>
      <c r="BG110" s="16" t="s">
        <v>13</v>
      </c>
      <c r="BH110" s="36">
        <f t="shared" si="75"/>
        <v>1</v>
      </c>
      <c r="BI110" s="16" t="s">
        <v>17</v>
      </c>
      <c r="BJ110" s="36">
        <f t="shared" si="76"/>
        <v>1</v>
      </c>
      <c r="BK110" s="16" t="s">
        <v>13</v>
      </c>
      <c r="BL110" s="36">
        <f t="shared" si="77"/>
        <v>0</v>
      </c>
      <c r="BM110" s="16" t="s">
        <v>13</v>
      </c>
      <c r="BN110" s="36">
        <f t="shared" si="78"/>
        <v>1</v>
      </c>
      <c r="BO110" s="16" t="s">
        <v>13</v>
      </c>
      <c r="BP110" s="36">
        <f t="shared" si="79"/>
        <v>1</v>
      </c>
      <c r="BQ110" s="16" t="s">
        <v>14</v>
      </c>
      <c r="BR110" s="36">
        <f t="shared" si="80"/>
        <v>1</v>
      </c>
      <c r="BS110" s="16" t="s">
        <v>13</v>
      </c>
      <c r="BT110" s="36">
        <f t="shared" si="81"/>
        <v>1</v>
      </c>
      <c r="BU110" s="16" t="s">
        <v>14</v>
      </c>
      <c r="BV110" s="36">
        <f t="shared" si="82"/>
        <v>1</v>
      </c>
      <c r="BW110" s="16" t="s">
        <v>16</v>
      </c>
      <c r="BX110" s="36">
        <f t="shared" si="83"/>
        <v>1</v>
      </c>
      <c r="BY110" s="16" t="s">
        <v>17</v>
      </c>
      <c r="BZ110" s="36">
        <f t="shared" si="84"/>
        <v>0</v>
      </c>
      <c r="CA110" s="16" t="s">
        <v>16</v>
      </c>
      <c r="CB110" s="36">
        <f t="shared" si="85"/>
        <v>1</v>
      </c>
      <c r="CC110" s="16" t="s">
        <v>16</v>
      </c>
      <c r="CD110" s="36">
        <f t="shared" si="86"/>
        <v>1</v>
      </c>
      <c r="CE110" s="16" t="s">
        <v>14</v>
      </c>
      <c r="CF110" s="36">
        <f t="shared" si="87"/>
        <v>1</v>
      </c>
      <c r="CG110" s="16" t="s">
        <v>15</v>
      </c>
      <c r="CH110" s="36">
        <f t="shared" si="88"/>
        <v>1</v>
      </c>
      <c r="CI110" s="16">
        <v>2</v>
      </c>
      <c r="CJ110" s="35">
        <v>0</v>
      </c>
      <c r="CK110" s="16">
        <v>3</v>
      </c>
      <c r="CL110" s="35">
        <v>6</v>
      </c>
      <c r="CM110" s="16">
        <v>6</v>
      </c>
      <c r="CN110" s="34">
        <f t="shared" si="47"/>
        <v>23</v>
      </c>
      <c r="CO110" s="37">
        <f t="shared" si="89"/>
        <v>17</v>
      </c>
      <c r="CP110" s="162">
        <f t="shared" si="48"/>
        <v>17</v>
      </c>
      <c r="CQ110" s="163">
        <f t="shared" si="90"/>
        <v>57.25</v>
      </c>
      <c r="CR110" s="10" t="str">
        <f t="shared" si="91"/>
        <v xml:space="preserve">BAIK </v>
      </c>
    </row>
    <row r="111" spans="1:96" thickBot="1" x14ac:dyDescent="0.3">
      <c r="A111" s="3">
        <v>96</v>
      </c>
      <c r="B111" s="51" t="s">
        <v>117</v>
      </c>
      <c r="C111" s="140" t="s">
        <v>229</v>
      </c>
      <c r="D111" s="141" t="s">
        <v>230</v>
      </c>
      <c r="E111" s="144" t="s">
        <v>325</v>
      </c>
      <c r="F111" s="142">
        <v>5</v>
      </c>
      <c r="G111" s="24" t="s">
        <v>15</v>
      </c>
      <c r="H111" s="36">
        <f t="shared" si="49"/>
        <v>1</v>
      </c>
      <c r="I111" s="24" t="s">
        <v>13</v>
      </c>
      <c r="J111" s="36">
        <f t="shared" si="50"/>
        <v>1</v>
      </c>
      <c r="K111" s="16" t="s">
        <v>13</v>
      </c>
      <c r="L111" s="36">
        <f t="shared" si="51"/>
        <v>1</v>
      </c>
      <c r="M111" s="16" t="s">
        <v>17</v>
      </c>
      <c r="N111" s="36">
        <f t="shared" si="52"/>
        <v>1</v>
      </c>
      <c r="O111" s="24" t="s">
        <v>13</v>
      </c>
      <c r="P111" s="36">
        <f t="shared" si="53"/>
        <v>0</v>
      </c>
      <c r="Q111" s="16" t="s">
        <v>13</v>
      </c>
      <c r="R111" s="36">
        <f t="shared" si="54"/>
        <v>0</v>
      </c>
      <c r="S111" s="16" t="s">
        <v>14</v>
      </c>
      <c r="T111" s="36">
        <f t="shared" si="55"/>
        <v>1</v>
      </c>
      <c r="U111" s="16" t="s">
        <v>15</v>
      </c>
      <c r="V111" s="36">
        <f t="shared" si="56"/>
        <v>0</v>
      </c>
      <c r="W111" s="16" t="s">
        <v>17</v>
      </c>
      <c r="X111" s="36">
        <f t="shared" si="57"/>
        <v>0</v>
      </c>
      <c r="Y111" s="16" t="s">
        <v>16</v>
      </c>
      <c r="Z111" s="36">
        <f t="shared" si="58"/>
        <v>0</v>
      </c>
      <c r="AA111" s="16" t="s">
        <v>15</v>
      </c>
      <c r="AB111" s="36">
        <f t="shared" si="59"/>
        <v>1</v>
      </c>
      <c r="AC111" s="16" t="s">
        <v>17</v>
      </c>
      <c r="AD111" s="36">
        <f t="shared" si="60"/>
        <v>1</v>
      </c>
      <c r="AE111" s="16" t="s">
        <v>16</v>
      </c>
      <c r="AF111" s="36">
        <f t="shared" si="61"/>
        <v>1</v>
      </c>
      <c r="AG111" s="16" t="s">
        <v>17</v>
      </c>
      <c r="AH111" s="36">
        <f t="shared" si="62"/>
        <v>0</v>
      </c>
      <c r="AI111" s="16" t="s">
        <v>16</v>
      </c>
      <c r="AJ111" s="36">
        <f t="shared" si="63"/>
        <v>0</v>
      </c>
      <c r="AK111" s="16" t="s">
        <v>15</v>
      </c>
      <c r="AL111" s="36">
        <f t="shared" si="64"/>
        <v>1</v>
      </c>
      <c r="AM111" s="16" t="s">
        <v>13</v>
      </c>
      <c r="AN111" s="36">
        <f t="shared" si="65"/>
        <v>0</v>
      </c>
      <c r="AO111" s="16" t="s">
        <v>14</v>
      </c>
      <c r="AP111" s="36">
        <f t="shared" si="66"/>
        <v>0</v>
      </c>
      <c r="AQ111" s="16" t="s">
        <v>15</v>
      </c>
      <c r="AR111" s="36">
        <f t="shared" si="67"/>
        <v>1</v>
      </c>
      <c r="AS111" s="16" t="s">
        <v>16</v>
      </c>
      <c r="AT111" s="36">
        <f t="shared" si="68"/>
        <v>1</v>
      </c>
      <c r="AU111" s="16" t="s">
        <v>17</v>
      </c>
      <c r="AV111" s="36">
        <f t="shared" si="69"/>
        <v>1</v>
      </c>
      <c r="AW111" s="16" t="s">
        <v>15</v>
      </c>
      <c r="AX111" s="36">
        <f t="shared" si="70"/>
        <v>0</v>
      </c>
      <c r="AY111" s="24" t="s">
        <v>14</v>
      </c>
      <c r="AZ111" s="36">
        <f t="shared" si="71"/>
        <v>0</v>
      </c>
      <c r="BA111" s="16" t="s">
        <v>13</v>
      </c>
      <c r="BB111" s="36">
        <f t="shared" si="72"/>
        <v>0</v>
      </c>
      <c r="BC111" s="16" t="s">
        <v>16</v>
      </c>
      <c r="BD111" s="36">
        <f t="shared" si="73"/>
        <v>1</v>
      </c>
      <c r="BE111" s="24" t="s">
        <v>16</v>
      </c>
      <c r="BF111" s="36">
        <f t="shared" si="74"/>
        <v>0</v>
      </c>
      <c r="BG111" s="16" t="s">
        <v>14</v>
      </c>
      <c r="BH111" s="36">
        <f t="shared" si="75"/>
        <v>0</v>
      </c>
      <c r="BI111" s="16" t="s">
        <v>17</v>
      </c>
      <c r="BJ111" s="36">
        <f t="shared" si="76"/>
        <v>1</v>
      </c>
      <c r="BK111" s="16" t="s">
        <v>16</v>
      </c>
      <c r="BL111" s="36">
        <f t="shared" si="77"/>
        <v>0</v>
      </c>
      <c r="BM111" s="16" t="s">
        <v>13</v>
      </c>
      <c r="BN111" s="36">
        <f t="shared" si="78"/>
        <v>1</v>
      </c>
      <c r="BO111" s="16" t="s">
        <v>13</v>
      </c>
      <c r="BP111" s="36">
        <f t="shared" si="79"/>
        <v>1</v>
      </c>
      <c r="BQ111" s="16" t="s">
        <v>14</v>
      </c>
      <c r="BR111" s="36">
        <f t="shared" si="80"/>
        <v>1</v>
      </c>
      <c r="BS111" s="16" t="s">
        <v>13</v>
      </c>
      <c r="BT111" s="36">
        <f t="shared" si="81"/>
        <v>1</v>
      </c>
      <c r="BU111" s="16" t="s">
        <v>14</v>
      </c>
      <c r="BV111" s="36">
        <f t="shared" si="82"/>
        <v>1</v>
      </c>
      <c r="BW111" s="16" t="s">
        <v>15</v>
      </c>
      <c r="BX111" s="36">
        <f t="shared" si="83"/>
        <v>0</v>
      </c>
      <c r="BY111" s="16" t="s">
        <v>17</v>
      </c>
      <c r="BZ111" s="36">
        <f t="shared" si="84"/>
        <v>0</v>
      </c>
      <c r="CA111" s="16" t="s">
        <v>16</v>
      </c>
      <c r="CB111" s="36">
        <f t="shared" si="85"/>
        <v>1</v>
      </c>
      <c r="CC111" s="16" t="s">
        <v>16</v>
      </c>
      <c r="CD111" s="36">
        <f t="shared" si="86"/>
        <v>1</v>
      </c>
      <c r="CE111" s="16" t="s">
        <v>14</v>
      </c>
      <c r="CF111" s="36">
        <f t="shared" si="87"/>
        <v>1</v>
      </c>
      <c r="CG111" s="16" t="s">
        <v>13</v>
      </c>
      <c r="CH111" s="36">
        <f t="shared" si="88"/>
        <v>0</v>
      </c>
      <c r="CI111" s="16">
        <v>2</v>
      </c>
      <c r="CJ111" s="35">
        <v>0</v>
      </c>
      <c r="CK111" s="16">
        <v>5</v>
      </c>
      <c r="CL111" s="35">
        <v>0</v>
      </c>
      <c r="CM111" s="16">
        <v>6</v>
      </c>
      <c r="CN111" s="34">
        <f t="shared" si="47"/>
        <v>22</v>
      </c>
      <c r="CO111" s="37">
        <f t="shared" si="89"/>
        <v>18</v>
      </c>
      <c r="CP111" s="162">
        <f t="shared" si="48"/>
        <v>13</v>
      </c>
      <c r="CQ111" s="163">
        <f t="shared" si="90"/>
        <v>51.5</v>
      </c>
      <c r="CR111" s="10" t="str">
        <f t="shared" si="91"/>
        <v xml:space="preserve">BAIK </v>
      </c>
    </row>
    <row r="112" spans="1:96" thickBot="1" x14ac:dyDescent="0.3">
      <c r="A112" s="1">
        <v>97</v>
      </c>
      <c r="B112" s="51" t="s">
        <v>118</v>
      </c>
      <c r="C112" s="134" t="s">
        <v>229</v>
      </c>
      <c r="D112" s="135" t="s">
        <v>230</v>
      </c>
      <c r="E112" s="146" t="s">
        <v>326</v>
      </c>
      <c r="F112" s="139">
        <v>4</v>
      </c>
      <c r="G112" s="24" t="s">
        <v>16</v>
      </c>
      <c r="H112" s="36">
        <f t="shared" si="49"/>
        <v>0</v>
      </c>
      <c r="I112" s="24" t="s">
        <v>17</v>
      </c>
      <c r="J112" s="36">
        <f t="shared" si="50"/>
        <v>0</v>
      </c>
      <c r="K112" s="35" t="s">
        <v>13</v>
      </c>
      <c r="L112" s="36">
        <f t="shared" si="51"/>
        <v>1</v>
      </c>
      <c r="M112" s="35" t="s">
        <v>17</v>
      </c>
      <c r="N112" s="36">
        <f t="shared" si="52"/>
        <v>1</v>
      </c>
      <c r="O112" s="24" t="s">
        <v>17</v>
      </c>
      <c r="P112" s="36">
        <f t="shared" si="53"/>
        <v>1</v>
      </c>
      <c r="Q112" s="35" t="s">
        <v>16</v>
      </c>
      <c r="R112" s="36">
        <f t="shared" si="54"/>
        <v>0</v>
      </c>
      <c r="S112" s="35" t="s">
        <v>14</v>
      </c>
      <c r="T112" s="36">
        <f t="shared" si="55"/>
        <v>1</v>
      </c>
      <c r="U112" s="35" t="s">
        <v>15</v>
      </c>
      <c r="V112" s="36">
        <f t="shared" si="56"/>
        <v>0</v>
      </c>
      <c r="W112" s="35" t="s">
        <v>16</v>
      </c>
      <c r="X112" s="36">
        <f t="shared" si="57"/>
        <v>1</v>
      </c>
      <c r="Y112" s="35" t="s">
        <v>15</v>
      </c>
      <c r="Z112" s="36">
        <f t="shared" si="58"/>
        <v>1</v>
      </c>
      <c r="AA112" s="35" t="s">
        <v>16</v>
      </c>
      <c r="AB112" s="36">
        <f t="shared" si="59"/>
        <v>0</v>
      </c>
      <c r="AC112" s="35" t="s">
        <v>17</v>
      </c>
      <c r="AD112" s="36">
        <f t="shared" si="60"/>
        <v>1</v>
      </c>
      <c r="AE112" s="35" t="s">
        <v>16</v>
      </c>
      <c r="AF112" s="36">
        <f t="shared" si="61"/>
        <v>1</v>
      </c>
      <c r="AG112" s="35" t="s">
        <v>17</v>
      </c>
      <c r="AH112" s="36">
        <f t="shared" si="62"/>
        <v>0</v>
      </c>
      <c r="AI112" s="35" t="s">
        <v>16</v>
      </c>
      <c r="AJ112" s="36">
        <f t="shared" si="63"/>
        <v>0</v>
      </c>
      <c r="AK112" s="35" t="s">
        <v>16</v>
      </c>
      <c r="AL112" s="36">
        <f t="shared" si="64"/>
        <v>0</v>
      </c>
      <c r="AM112" s="35" t="s">
        <v>16</v>
      </c>
      <c r="AN112" s="36">
        <f t="shared" si="65"/>
        <v>1</v>
      </c>
      <c r="AO112" s="35" t="s">
        <v>15</v>
      </c>
      <c r="AP112" s="36">
        <f t="shared" si="66"/>
        <v>1</v>
      </c>
      <c r="AQ112" s="35" t="s">
        <v>16</v>
      </c>
      <c r="AR112" s="36">
        <f t="shared" si="67"/>
        <v>0</v>
      </c>
      <c r="AS112" s="35" t="s">
        <v>15</v>
      </c>
      <c r="AT112" s="36">
        <f t="shared" si="68"/>
        <v>0</v>
      </c>
      <c r="AU112" s="35" t="s">
        <v>13</v>
      </c>
      <c r="AV112" s="36">
        <f t="shared" si="69"/>
        <v>0</v>
      </c>
      <c r="AW112" s="35" t="s">
        <v>17</v>
      </c>
      <c r="AX112" s="36">
        <f t="shared" si="70"/>
        <v>0</v>
      </c>
      <c r="AY112" s="24" t="s">
        <v>14</v>
      </c>
      <c r="AZ112" s="36">
        <f t="shared" si="71"/>
        <v>0</v>
      </c>
      <c r="BA112" s="35" t="s">
        <v>17</v>
      </c>
      <c r="BB112" s="36">
        <f t="shared" si="72"/>
        <v>0</v>
      </c>
      <c r="BC112" s="35" t="s">
        <v>16</v>
      </c>
      <c r="BD112" s="36">
        <f t="shared" si="73"/>
        <v>1</v>
      </c>
      <c r="BE112" s="24" t="s">
        <v>16</v>
      </c>
      <c r="BF112" s="36">
        <f t="shared" si="74"/>
        <v>0</v>
      </c>
      <c r="BG112" s="35" t="s">
        <v>13</v>
      </c>
      <c r="BH112" s="36">
        <f t="shared" si="75"/>
        <v>1</v>
      </c>
      <c r="BI112" s="35" t="s">
        <v>17</v>
      </c>
      <c r="BJ112" s="36">
        <f t="shared" si="76"/>
        <v>1</v>
      </c>
      <c r="BK112" s="35" t="s">
        <v>17</v>
      </c>
      <c r="BL112" s="36">
        <f t="shared" si="77"/>
        <v>1</v>
      </c>
      <c r="BM112" s="35" t="s">
        <v>13</v>
      </c>
      <c r="BN112" s="36">
        <f t="shared" si="78"/>
        <v>1</v>
      </c>
      <c r="BO112" s="35" t="s">
        <v>13</v>
      </c>
      <c r="BP112" s="36">
        <f t="shared" si="79"/>
        <v>1</v>
      </c>
      <c r="BQ112" s="35" t="s">
        <v>14</v>
      </c>
      <c r="BR112" s="36">
        <f t="shared" si="80"/>
        <v>1</v>
      </c>
      <c r="BS112" s="35" t="s">
        <v>14</v>
      </c>
      <c r="BT112" s="36">
        <f t="shared" si="81"/>
        <v>0</v>
      </c>
      <c r="BU112" s="35" t="s">
        <v>14</v>
      </c>
      <c r="BV112" s="36">
        <f t="shared" si="82"/>
        <v>1</v>
      </c>
      <c r="BW112" s="35" t="s">
        <v>15</v>
      </c>
      <c r="BX112" s="36">
        <f t="shared" si="83"/>
        <v>0</v>
      </c>
      <c r="BY112" s="35" t="s">
        <v>14</v>
      </c>
      <c r="BZ112" s="36">
        <f t="shared" si="84"/>
        <v>1</v>
      </c>
      <c r="CA112" s="35" t="s">
        <v>14</v>
      </c>
      <c r="CB112" s="36">
        <f t="shared" si="85"/>
        <v>0</v>
      </c>
      <c r="CC112" s="35" t="s">
        <v>16</v>
      </c>
      <c r="CD112" s="36">
        <f t="shared" si="86"/>
        <v>1</v>
      </c>
      <c r="CE112" s="35" t="s">
        <v>17</v>
      </c>
      <c r="CF112" s="36">
        <f t="shared" si="87"/>
        <v>0</v>
      </c>
      <c r="CG112" s="35" t="s">
        <v>13</v>
      </c>
      <c r="CH112" s="36">
        <f t="shared" si="88"/>
        <v>0</v>
      </c>
      <c r="CI112" s="35">
        <v>2</v>
      </c>
      <c r="CJ112" s="35">
        <v>5</v>
      </c>
      <c r="CK112" s="35">
        <v>4</v>
      </c>
      <c r="CL112" s="35">
        <v>6</v>
      </c>
      <c r="CM112" s="35">
        <v>6</v>
      </c>
      <c r="CN112" s="34">
        <f t="shared" ref="CN112:CN120" si="92">H112+J112+L112+N112+P112+R112+T112+V112+X112+Z112+AB112+AD112+AF112+AH112+AJ112+AL112+AN112+AP112+AR112+AT112+AV112+AX112+AZ112+BB112+BD112+BF112+BH112+BJ112+BL112+BN112+BP112+BR112+BT112+BV112+BX112+BZ112+CB112+CD112+CF112+CH112</f>
        <v>20</v>
      </c>
      <c r="CO112" s="37">
        <f t="shared" si="89"/>
        <v>20</v>
      </c>
      <c r="CP112" s="162">
        <f t="shared" ref="CP112:CP120" si="93">SUM(CI112:CM112)</f>
        <v>23</v>
      </c>
      <c r="CQ112" s="163">
        <f t="shared" si="90"/>
        <v>58</v>
      </c>
      <c r="CR112" s="10" t="str">
        <f t="shared" si="91"/>
        <v xml:space="preserve">BAIK </v>
      </c>
    </row>
    <row r="113" spans="1:96" thickBot="1" x14ac:dyDescent="0.3">
      <c r="A113" s="3">
        <v>98</v>
      </c>
      <c r="B113" s="51" t="s">
        <v>119</v>
      </c>
      <c r="C113" s="134" t="s">
        <v>229</v>
      </c>
      <c r="D113" s="135" t="s">
        <v>230</v>
      </c>
      <c r="E113" s="138" t="s">
        <v>327</v>
      </c>
      <c r="F113" s="139">
        <v>3</v>
      </c>
      <c r="G113" s="24" t="s">
        <v>15</v>
      </c>
      <c r="H113" s="36">
        <f t="shared" si="49"/>
        <v>1</v>
      </c>
      <c r="I113" s="24" t="s">
        <v>14</v>
      </c>
      <c r="J113" s="36">
        <f t="shared" si="50"/>
        <v>0</v>
      </c>
      <c r="K113" s="35" t="s">
        <v>15</v>
      </c>
      <c r="L113" s="36">
        <f t="shared" si="51"/>
        <v>0</v>
      </c>
      <c r="M113" s="35" t="s">
        <v>16</v>
      </c>
      <c r="N113" s="36">
        <f t="shared" si="52"/>
        <v>0</v>
      </c>
      <c r="O113" s="24" t="s">
        <v>16</v>
      </c>
      <c r="P113" s="36">
        <f t="shared" si="53"/>
        <v>0</v>
      </c>
      <c r="Q113" s="35" t="s">
        <v>17</v>
      </c>
      <c r="R113" s="36">
        <f t="shared" si="54"/>
        <v>1</v>
      </c>
      <c r="S113" s="35" t="s">
        <v>17</v>
      </c>
      <c r="T113" s="36">
        <f t="shared" si="55"/>
        <v>0</v>
      </c>
      <c r="U113" s="35" t="s">
        <v>15</v>
      </c>
      <c r="V113" s="36">
        <f t="shared" si="56"/>
        <v>0</v>
      </c>
      <c r="W113" s="35" t="s">
        <v>17</v>
      </c>
      <c r="X113" s="36">
        <f t="shared" si="57"/>
        <v>0</v>
      </c>
      <c r="Y113" s="35" t="s">
        <v>13</v>
      </c>
      <c r="Z113" s="36">
        <f t="shared" si="58"/>
        <v>0</v>
      </c>
      <c r="AA113" s="35" t="s">
        <v>15</v>
      </c>
      <c r="AB113" s="36">
        <f t="shared" si="59"/>
        <v>1</v>
      </c>
      <c r="AC113" s="35" t="s">
        <v>16</v>
      </c>
      <c r="AD113" s="36">
        <f t="shared" si="60"/>
        <v>0</v>
      </c>
      <c r="AE113" s="35" t="s">
        <v>13</v>
      </c>
      <c r="AF113" s="36">
        <f t="shared" si="61"/>
        <v>0</v>
      </c>
      <c r="AG113" s="35" t="s">
        <v>17</v>
      </c>
      <c r="AH113" s="36">
        <f t="shared" si="62"/>
        <v>0</v>
      </c>
      <c r="AI113" s="35" t="s">
        <v>14</v>
      </c>
      <c r="AJ113" s="36">
        <f t="shared" si="63"/>
        <v>0</v>
      </c>
      <c r="AK113" s="35" t="s">
        <v>16</v>
      </c>
      <c r="AL113" s="36">
        <f t="shared" si="64"/>
        <v>0</v>
      </c>
      <c r="AM113" s="35" t="s">
        <v>13</v>
      </c>
      <c r="AN113" s="36">
        <f t="shared" si="65"/>
        <v>0</v>
      </c>
      <c r="AO113" s="35" t="s">
        <v>15</v>
      </c>
      <c r="AP113" s="36">
        <f t="shared" si="66"/>
        <v>1</v>
      </c>
      <c r="AQ113" s="35" t="s">
        <v>18</v>
      </c>
      <c r="AR113" s="36">
        <f t="shared" si="67"/>
        <v>0</v>
      </c>
      <c r="AS113" s="35" t="s">
        <v>15</v>
      </c>
      <c r="AT113" s="36">
        <f t="shared" si="68"/>
        <v>0</v>
      </c>
      <c r="AU113" s="35" t="s">
        <v>17</v>
      </c>
      <c r="AV113" s="36">
        <f t="shared" si="69"/>
        <v>1</v>
      </c>
      <c r="AW113" s="35" t="s">
        <v>14</v>
      </c>
      <c r="AX113" s="36">
        <f t="shared" si="70"/>
        <v>0</v>
      </c>
      <c r="AY113" s="24" t="s">
        <v>16</v>
      </c>
      <c r="AZ113" s="36">
        <f t="shared" si="71"/>
        <v>0</v>
      </c>
      <c r="BA113" s="35" t="s">
        <v>13</v>
      </c>
      <c r="BB113" s="36">
        <f t="shared" si="72"/>
        <v>0</v>
      </c>
      <c r="BC113" s="35" t="s">
        <v>13</v>
      </c>
      <c r="BD113" s="36">
        <f t="shared" si="73"/>
        <v>0</v>
      </c>
      <c r="BE113" s="24" t="s">
        <v>13</v>
      </c>
      <c r="BF113" s="36">
        <f t="shared" si="74"/>
        <v>1</v>
      </c>
      <c r="BG113" s="35" t="s">
        <v>17</v>
      </c>
      <c r="BH113" s="36">
        <f t="shared" si="75"/>
        <v>0</v>
      </c>
      <c r="BI113" s="35" t="s">
        <v>13</v>
      </c>
      <c r="BJ113" s="36">
        <f t="shared" si="76"/>
        <v>0</v>
      </c>
      <c r="BK113" s="35" t="s">
        <v>17</v>
      </c>
      <c r="BL113" s="36">
        <f t="shared" si="77"/>
        <v>1</v>
      </c>
      <c r="BM113" s="35" t="s">
        <v>13</v>
      </c>
      <c r="BN113" s="36">
        <f t="shared" si="78"/>
        <v>1</v>
      </c>
      <c r="BO113" s="35" t="s">
        <v>13</v>
      </c>
      <c r="BP113" s="36">
        <f t="shared" si="79"/>
        <v>1</v>
      </c>
      <c r="BQ113" s="35" t="s">
        <v>13</v>
      </c>
      <c r="BR113" s="36">
        <f t="shared" si="80"/>
        <v>0</v>
      </c>
      <c r="BS113" s="35" t="s">
        <v>14</v>
      </c>
      <c r="BT113" s="36">
        <f t="shared" si="81"/>
        <v>0</v>
      </c>
      <c r="BU113" s="35" t="s">
        <v>15</v>
      </c>
      <c r="BV113" s="36">
        <f t="shared" si="82"/>
        <v>0</v>
      </c>
      <c r="BW113" s="35" t="s">
        <v>13</v>
      </c>
      <c r="BX113" s="36">
        <f t="shared" si="83"/>
        <v>0</v>
      </c>
      <c r="BY113" s="35" t="s">
        <v>15</v>
      </c>
      <c r="BZ113" s="36">
        <f t="shared" si="84"/>
        <v>0</v>
      </c>
      <c r="CA113" s="35" t="s">
        <v>15</v>
      </c>
      <c r="CB113" s="36">
        <f t="shared" si="85"/>
        <v>0</v>
      </c>
      <c r="CC113" s="35" t="s">
        <v>16</v>
      </c>
      <c r="CD113" s="36">
        <f t="shared" si="86"/>
        <v>1</v>
      </c>
      <c r="CE113" s="35" t="s">
        <v>14</v>
      </c>
      <c r="CF113" s="36">
        <f t="shared" si="87"/>
        <v>1</v>
      </c>
      <c r="CG113" s="35" t="s">
        <v>15</v>
      </c>
      <c r="CH113" s="36">
        <f t="shared" si="88"/>
        <v>1</v>
      </c>
      <c r="CI113" s="35">
        <v>4</v>
      </c>
      <c r="CJ113" s="35">
        <v>1</v>
      </c>
      <c r="CK113" s="35">
        <v>3</v>
      </c>
      <c r="CL113" s="35">
        <v>5</v>
      </c>
      <c r="CM113" s="35">
        <v>4</v>
      </c>
      <c r="CN113" s="34">
        <f t="shared" si="92"/>
        <v>12</v>
      </c>
      <c r="CO113" s="37">
        <f t="shared" si="89"/>
        <v>28</v>
      </c>
      <c r="CP113" s="162">
        <f t="shared" si="93"/>
        <v>17</v>
      </c>
      <c r="CQ113" s="163">
        <f t="shared" si="90"/>
        <v>38</v>
      </c>
      <c r="CR113" s="10" t="b">
        <f t="shared" si="91"/>
        <v>0</v>
      </c>
    </row>
    <row r="114" spans="1:96" thickBot="1" x14ac:dyDescent="0.3">
      <c r="A114" s="1">
        <v>99</v>
      </c>
      <c r="B114" s="51" t="s">
        <v>120</v>
      </c>
      <c r="C114" s="140" t="s">
        <v>229</v>
      </c>
      <c r="D114" s="141" t="s">
        <v>230</v>
      </c>
      <c r="E114" s="144" t="s">
        <v>328</v>
      </c>
      <c r="F114" s="142">
        <v>2</v>
      </c>
      <c r="G114" s="24" t="s">
        <v>16</v>
      </c>
      <c r="H114" s="36">
        <f t="shared" si="49"/>
        <v>0</v>
      </c>
      <c r="I114" s="24" t="s">
        <v>17</v>
      </c>
      <c r="J114" s="36">
        <f t="shared" si="50"/>
        <v>0</v>
      </c>
      <c r="K114" s="16" t="s">
        <v>13</v>
      </c>
      <c r="L114" s="36">
        <f t="shared" si="51"/>
        <v>1</v>
      </c>
      <c r="M114" s="16" t="s">
        <v>17</v>
      </c>
      <c r="N114" s="36">
        <f t="shared" si="52"/>
        <v>1</v>
      </c>
      <c r="O114" s="24" t="s">
        <v>17</v>
      </c>
      <c r="P114" s="36">
        <f t="shared" si="53"/>
        <v>1</v>
      </c>
      <c r="Q114" s="16" t="s">
        <v>13</v>
      </c>
      <c r="R114" s="36">
        <f t="shared" si="54"/>
        <v>0</v>
      </c>
      <c r="S114" s="16" t="s">
        <v>14</v>
      </c>
      <c r="T114" s="36">
        <f t="shared" si="55"/>
        <v>1</v>
      </c>
      <c r="U114" s="16" t="s">
        <v>15</v>
      </c>
      <c r="V114" s="36">
        <f t="shared" si="56"/>
        <v>0</v>
      </c>
      <c r="W114" s="16" t="s">
        <v>16</v>
      </c>
      <c r="X114" s="36">
        <f t="shared" si="57"/>
        <v>1</v>
      </c>
      <c r="Y114" s="16" t="s">
        <v>17</v>
      </c>
      <c r="Z114" s="36">
        <f t="shared" si="58"/>
        <v>0</v>
      </c>
      <c r="AA114" s="16" t="s">
        <v>14</v>
      </c>
      <c r="AB114" s="36">
        <f t="shared" si="59"/>
        <v>0</v>
      </c>
      <c r="AC114" s="16" t="s">
        <v>15</v>
      </c>
      <c r="AD114" s="36">
        <f t="shared" si="60"/>
        <v>0</v>
      </c>
      <c r="AE114" s="16" t="s">
        <v>17</v>
      </c>
      <c r="AF114" s="36">
        <f t="shared" si="61"/>
        <v>0</v>
      </c>
      <c r="AG114" s="16" t="s">
        <v>17</v>
      </c>
      <c r="AH114" s="36">
        <f t="shared" si="62"/>
        <v>0</v>
      </c>
      <c r="AI114" s="16" t="s">
        <v>14</v>
      </c>
      <c r="AJ114" s="36">
        <f t="shared" si="63"/>
        <v>0</v>
      </c>
      <c r="AK114" s="16" t="s">
        <v>17</v>
      </c>
      <c r="AL114" s="36">
        <f t="shared" si="64"/>
        <v>0</v>
      </c>
      <c r="AM114" s="16" t="s">
        <v>13</v>
      </c>
      <c r="AN114" s="36">
        <f t="shared" si="65"/>
        <v>0</v>
      </c>
      <c r="AO114" s="16" t="s">
        <v>17</v>
      </c>
      <c r="AP114" s="36">
        <f t="shared" si="66"/>
        <v>0</v>
      </c>
      <c r="AQ114" s="16" t="s">
        <v>13</v>
      </c>
      <c r="AR114" s="36">
        <f t="shared" si="67"/>
        <v>0</v>
      </c>
      <c r="AS114" s="16" t="s">
        <v>13</v>
      </c>
      <c r="AT114" s="36">
        <f t="shared" si="68"/>
        <v>0</v>
      </c>
      <c r="AU114" s="16" t="s">
        <v>17</v>
      </c>
      <c r="AV114" s="36">
        <f t="shared" si="69"/>
        <v>1</v>
      </c>
      <c r="AW114" s="16" t="s">
        <v>16</v>
      </c>
      <c r="AX114" s="36">
        <f t="shared" si="70"/>
        <v>1</v>
      </c>
      <c r="AY114" s="24" t="s">
        <v>16</v>
      </c>
      <c r="AZ114" s="36">
        <f t="shared" si="71"/>
        <v>0</v>
      </c>
      <c r="BA114" s="16" t="s">
        <v>15</v>
      </c>
      <c r="BB114" s="36">
        <f t="shared" si="72"/>
        <v>1</v>
      </c>
      <c r="BC114" s="16" t="s">
        <v>16</v>
      </c>
      <c r="BD114" s="36">
        <f t="shared" si="73"/>
        <v>1</v>
      </c>
      <c r="BE114" s="24" t="s">
        <v>16</v>
      </c>
      <c r="BF114" s="36">
        <f t="shared" si="74"/>
        <v>0</v>
      </c>
      <c r="BG114" s="16" t="s">
        <v>17</v>
      </c>
      <c r="BH114" s="36">
        <f t="shared" si="75"/>
        <v>0</v>
      </c>
      <c r="BI114" s="16" t="s">
        <v>17</v>
      </c>
      <c r="BJ114" s="36">
        <f t="shared" si="76"/>
        <v>1</v>
      </c>
      <c r="BK114" s="16" t="s">
        <v>14</v>
      </c>
      <c r="BL114" s="36">
        <f t="shared" si="77"/>
        <v>0</v>
      </c>
      <c r="BM114" s="16" t="s">
        <v>13</v>
      </c>
      <c r="BN114" s="36">
        <f t="shared" si="78"/>
        <v>1</v>
      </c>
      <c r="BO114" s="16" t="s">
        <v>13</v>
      </c>
      <c r="BP114" s="36">
        <f t="shared" si="79"/>
        <v>1</v>
      </c>
      <c r="BQ114" s="16" t="s">
        <v>16</v>
      </c>
      <c r="BR114" s="36">
        <f t="shared" si="80"/>
        <v>0</v>
      </c>
      <c r="BS114" s="16" t="s">
        <v>17</v>
      </c>
      <c r="BT114" s="36">
        <f t="shared" si="81"/>
        <v>0</v>
      </c>
      <c r="BU114" s="16" t="s">
        <v>14</v>
      </c>
      <c r="BV114" s="36">
        <f t="shared" si="82"/>
        <v>1</v>
      </c>
      <c r="BW114" s="16" t="s">
        <v>13</v>
      </c>
      <c r="BX114" s="36">
        <f t="shared" si="83"/>
        <v>0</v>
      </c>
      <c r="BY114" s="16" t="s">
        <v>15</v>
      </c>
      <c r="BZ114" s="36">
        <f t="shared" si="84"/>
        <v>0</v>
      </c>
      <c r="CA114" s="16" t="s">
        <v>14</v>
      </c>
      <c r="CB114" s="36">
        <f t="shared" si="85"/>
        <v>0</v>
      </c>
      <c r="CC114" s="16" t="s">
        <v>17</v>
      </c>
      <c r="CD114" s="36">
        <f t="shared" si="86"/>
        <v>0</v>
      </c>
      <c r="CE114" s="16" t="s">
        <v>14</v>
      </c>
      <c r="CF114" s="36">
        <f t="shared" si="87"/>
        <v>1</v>
      </c>
      <c r="CG114" s="16" t="s">
        <v>13</v>
      </c>
      <c r="CH114" s="36">
        <f t="shared" si="88"/>
        <v>0</v>
      </c>
      <c r="CI114" s="16">
        <v>2</v>
      </c>
      <c r="CJ114" s="35">
        <v>5</v>
      </c>
      <c r="CK114" s="16">
        <v>3</v>
      </c>
      <c r="CL114" s="35">
        <v>6</v>
      </c>
      <c r="CM114" s="16">
        <v>5</v>
      </c>
      <c r="CN114" s="34">
        <f t="shared" si="92"/>
        <v>14</v>
      </c>
      <c r="CO114" s="37">
        <f t="shared" si="89"/>
        <v>26</v>
      </c>
      <c r="CP114" s="162">
        <f t="shared" si="93"/>
        <v>21</v>
      </c>
      <c r="CQ114" s="163">
        <f t="shared" si="90"/>
        <v>45.5</v>
      </c>
      <c r="CR114" s="10" t="str">
        <f t="shared" si="91"/>
        <v>CUKUP</v>
      </c>
    </row>
    <row r="115" spans="1:96" thickBot="1" x14ac:dyDescent="0.3">
      <c r="A115" s="3">
        <v>100</v>
      </c>
      <c r="B115" s="51" t="s">
        <v>121</v>
      </c>
      <c r="C115" s="140" t="s">
        <v>229</v>
      </c>
      <c r="D115" s="141" t="s">
        <v>230</v>
      </c>
      <c r="E115" s="144" t="s">
        <v>329</v>
      </c>
      <c r="F115" s="142">
        <v>9</v>
      </c>
      <c r="G115" s="35" t="s">
        <v>15</v>
      </c>
      <c r="H115" s="36">
        <f t="shared" si="49"/>
        <v>1</v>
      </c>
      <c r="I115" s="35" t="s">
        <v>13</v>
      </c>
      <c r="J115" s="36">
        <f t="shared" si="50"/>
        <v>1</v>
      </c>
      <c r="K115" s="16" t="s">
        <v>13</v>
      </c>
      <c r="L115" s="36">
        <f t="shared" si="51"/>
        <v>1</v>
      </c>
      <c r="M115" s="16" t="s">
        <v>17</v>
      </c>
      <c r="N115" s="36">
        <f t="shared" si="52"/>
        <v>1</v>
      </c>
      <c r="O115" s="35" t="s">
        <v>13</v>
      </c>
      <c r="P115" s="36">
        <f t="shared" si="53"/>
        <v>0</v>
      </c>
      <c r="Q115" s="16" t="s">
        <v>17</v>
      </c>
      <c r="R115" s="36">
        <f t="shared" si="54"/>
        <v>1</v>
      </c>
      <c r="S115" s="16" t="s">
        <v>17</v>
      </c>
      <c r="T115" s="36">
        <f t="shared" si="55"/>
        <v>0</v>
      </c>
      <c r="U115" s="16" t="s">
        <v>15</v>
      </c>
      <c r="V115" s="36">
        <f t="shared" si="56"/>
        <v>0</v>
      </c>
      <c r="W115" s="16" t="s">
        <v>17</v>
      </c>
      <c r="X115" s="36">
        <f t="shared" si="57"/>
        <v>0</v>
      </c>
      <c r="Y115" s="16" t="s">
        <v>16</v>
      </c>
      <c r="Z115" s="36">
        <f t="shared" si="58"/>
        <v>0</v>
      </c>
      <c r="AA115" s="16" t="s">
        <v>15</v>
      </c>
      <c r="AB115" s="36">
        <f t="shared" si="59"/>
        <v>1</v>
      </c>
      <c r="AC115" s="16" t="s">
        <v>17</v>
      </c>
      <c r="AD115" s="36">
        <f t="shared" si="60"/>
        <v>1</v>
      </c>
      <c r="AE115" s="16" t="s">
        <v>16</v>
      </c>
      <c r="AF115" s="36">
        <f t="shared" si="61"/>
        <v>1</v>
      </c>
      <c r="AG115" s="16" t="s">
        <v>17</v>
      </c>
      <c r="AH115" s="36">
        <f t="shared" si="62"/>
        <v>0</v>
      </c>
      <c r="AI115" s="16" t="s">
        <v>15</v>
      </c>
      <c r="AJ115" s="36">
        <f t="shared" si="63"/>
        <v>0</v>
      </c>
      <c r="AK115" s="16" t="s">
        <v>15</v>
      </c>
      <c r="AL115" s="36">
        <f t="shared" si="64"/>
        <v>1</v>
      </c>
      <c r="AM115" s="16" t="s">
        <v>13</v>
      </c>
      <c r="AN115" s="36">
        <f t="shared" si="65"/>
        <v>0</v>
      </c>
      <c r="AO115" s="16" t="s">
        <v>15</v>
      </c>
      <c r="AP115" s="36">
        <f t="shared" si="66"/>
        <v>1</v>
      </c>
      <c r="AQ115" s="16" t="s">
        <v>15</v>
      </c>
      <c r="AR115" s="36">
        <f t="shared" si="67"/>
        <v>1</v>
      </c>
      <c r="AS115" s="16" t="s">
        <v>17</v>
      </c>
      <c r="AT115" s="36">
        <f t="shared" si="68"/>
        <v>0</v>
      </c>
      <c r="AU115" s="16" t="s">
        <v>17</v>
      </c>
      <c r="AV115" s="36">
        <f t="shared" si="69"/>
        <v>1</v>
      </c>
      <c r="AW115" s="16" t="s">
        <v>14</v>
      </c>
      <c r="AX115" s="36">
        <f t="shared" si="70"/>
        <v>0</v>
      </c>
      <c r="AY115" s="35" t="s">
        <v>14</v>
      </c>
      <c r="AZ115" s="36">
        <f t="shared" si="71"/>
        <v>0</v>
      </c>
      <c r="BA115" s="16" t="s">
        <v>14</v>
      </c>
      <c r="BB115" s="36">
        <f t="shared" si="72"/>
        <v>0</v>
      </c>
      <c r="BC115" s="16" t="s">
        <v>16</v>
      </c>
      <c r="BD115" s="36">
        <f t="shared" si="73"/>
        <v>1</v>
      </c>
      <c r="BE115" s="35" t="s">
        <v>15</v>
      </c>
      <c r="BF115" s="36">
        <f t="shared" si="74"/>
        <v>0</v>
      </c>
      <c r="BG115" s="16" t="s">
        <v>14</v>
      </c>
      <c r="BH115" s="36">
        <f t="shared" si="75"/>
        <v>0</v>
      </c>
      <c r="BI115" s="16" t="s">
        <v>15</v>
      </c>
      <c r="BJ115" s="36">
        <f t="shared" si="76"/>
        <v>0</v>
      </c>
      <c r="BK115" s="16" t="s">
        <v>13</v>
      </c>
      <c r="BL115" s="36">
        <f t="shared" si="77"/>
        <v>0</v>
      </c>
      <c r="BM115" s="16" t="s">
        <v>13</v>
      </c>
      <c r="BN115" s="36">
        <f t="shared" si="78"/>
        <v>1</v>
      </c>
      <c r="BO115" s="16" t="s">
        <v>15</v>
      </c>
      <c r="BP115" s="36">
        <f t="shared" si="79"/>
        <v>0</v>
      </c>
      <c r="BQ115" s="16" t="s">
        <v>14</v>
      </c>
      <c r="BR115" s="36">
        <f t="shared" si="80"/>
        <v>1</v>
      </c>
      <c r="BS115" s="16" t="s">
        <v>15</v>
      </c>
      <c r="BT115" s="36">
        <f t="shared" si="81"/>
        <v>0</v>
      </c>
      <c r="BU115" s="16" t="s">
        <v>14</v>
      </c>
      <c r="BV115" s="36">
        <f t="shared" si="82"/>
        <v>1</v>
      </c>
      <c r="BW115" s="16" t="s">
        <v>14</v>
      </c>
      <c r="BX115" s="36">
        <f t="shared" si="83"/>
        <v>0</v>
      </c>
      <c r="BY115" s="16" t="s">
        <v>17</v>
      </c>
      <c r="BZ115" s="36">
        <f t="shared" si="84"/>
        <v>0</v>
      </c>
      <c r="CA115" s="16" t="s">
        <v>16</v>
      </c>
      <c r="CB115" s="36">
        <f t="shared" si="85"/>
        <v>1</v>
      </c>
      <c r="CC115" s="16" t="s">
        <v>16</v>
      </c>
      <c r="CD115" s="36">
        <f t="shared" si="86"/>
        <v>1</v>
      </c>
      <c r="CE115" s="16" t="s">
        <v>14</v>
      </c>
      <c r="CF115" s="36">
        <f t="shared" si="87"/>
        <v>1</v>
      </c>
      <c r="CG115" s="16" t="s">
        <v>15</v>
      </c>
      <c r="CH115" s="36">
        <f t="shared" si="88"/>
        <v>1</v>
      </c>
      <c r="CI115" s="16">
        <v>2</v>
      </c>
      <c r="CJ115" s="35">
        <v>2</v>
      </c>
      <c r="CK115" s="16">
        <v>3</v>
      </c>
      <c r="CL115" s="35">
        <v>5</v>
      </c>
      <c r="CM115" s="16">
        <v>6</v>
      </c>
      <c r="CN115" s="34">
        <f t="shared" si="92"/>
        <v>20</v>
      </c>
      <c r="CO115" s="37">
        <f t="shared" si="89"/>
        <v>20</v>
      </c>
      <c r="CP115" s="162">
        <f t="shared" si="93"/>
        <v>18</v>
      </c>
      <c r="CQ115" s="163">
        <f t="shared" si="90"/>
        <v>53</v>
      </c>
      <c r="CR115" s="10" t="str">
        <f t="shared" si="91"/>
        <v xml:space="preserve">BAIK </v>
      </c>
    </row>
    <row r="116" spans="1:96" thickBot="1" x14ac:dyDescent="0.3">
      <c r="A116" s="1">
        <v>101</v>
      </c>
      <c r="B116" s="51" t="s">
        <v>127</v>
      </c>
      <c r="C116" s="140" t="s">
        <v>229</v>
      </c>
      <c r="D116" s="141" t="s">
        <v>230</v>
      </c>
      <c r="E116" s="144" t="s">
        <v>330</v>
      </c>
      <c r="F116" s="142">
        <v>8</v>
      </c>
      <c r="G116" s="35" t="s">
        <v>15</v>
      </c>
      <c r="H116" s="36">
        <f t="shared" si="49"/>
        <v>1</v>
      </c>
      <c r="I116" s="35" t="s">
        <v>13</v>
      </c>
      <c r="J116" s="36">
        <f t="shared" si="50"/>
        <v>1</v>
      </c>
      <c r="K116" s="16" t="s">
        <v>13</v>
      </c>
      <c r="L116" s="36">
        <f t="shared" si="51"/>
        <v>1</v>
      </c>
      <c r="M116" s="16" t="s">
        <v>17</v>
      </c>
      <c r="N116" s="36">
        <f t="shared" si="52"/>
        <v>1</v>
      </c>
      <c r="O116" s="35" t="s">
        <v>17</v>
      </c>
      <c r="P116" s="36">
        <f t="shared" si="53"/>
        <v>1</v>
      </c>
      <c r="Q116" s="16" t="s">
        <v>17</v>
      </c>
      <c r="R116" s="36">
        <f t="shared" si="54"/>
        <v>1</v>
      </c>
      <c r="S116" s="16" t="s">
        <v>14</v>
      </c>
      <c r="T116" s="36">
        <f t="shared" si="55"/>
        <v>1</v>
      </c>
      <c r="U116" s="16" t="s">
        <v>15</v>
      </c>
      <c r="V116" s="36">
        <f t="shared" si="56"/>
        <v>0</v>
      </c>
      <c r="W116" s="16" t="s">
        <v>17</v>
      </c>
      <c r="X116" s="36">
        <f t="shared" si="57"/>
        <v>0</v>
      </c>
      <c r="Y116" s="16" t="s">
        <v>13</v>
      </c>
      <c r="Z116" s="36">
        <f t="shared" si="58"/>
        <v>0</v>
      </c>
      <c r="AA116" s="16" t="s">
        <v>15</v>
      </c>
      <c r="AB116" s="36">
        <f t="shared" si="59"/>
        <v>1</v>
      </c>
      <c r="AC116" s="16" t="s">
        <v>17</v>
      </c>
      <c r="AD116" s="36">
        <f t="shared" si="60"/>
        <v>1</v>
      </c>
      <c r="AE116" s="16" t="s">
        <v>16</v>
      </c>
      <c r="AF116" s="36">
        <f t="shared" si="61"/>
        <v>1</v>
      </c>
      <c r="AG116" s="16" t="s">
        <v>17</v>
      </c>
      <c r="AH116" s="36">
        <f t="shared" si="62"/>
        <v>0</v>
      </c>
      <c r="AI116" s="16" t="s">
        <v>15</v>
      </c>
      <c r="AJ116" s="36">
        <f t="shared" si="63"/>
        <v>0</v>
      </c>
      <c r="AK116" s="16" t="s">
        <v>13</v>
      </c>
      <c r="AL116" s="36">
        <f t="shared" si="64"/>
        <v>0</v>
      </c>
      <c r="AM116" s="16" t="s">
        <v>13</v>
      </c>
      <c r="AN116" s="36">
        <f t="shared" si="65"/>
        <v>0</v>
      </c>
      <c r="AO116" s="16" t="s">
        <v>15</v>
      </c>
      <c r="AP116" s="36">
        <f t="shared" si="66"/>
        <v>1</v>
      </c>
      <c r="AQ116" s="16" t="s">
        <v>15</v>
      </c>
      <c r="AR116" s="36">
        <f t="shared" si="67"/>
        <v>1</v>
      </c>
      <c r="AS116" s="16" t="s">
        <v>15</v>
      </c>
      <c r="AT116" s="36">
        <f t="shared" si="68"/>
        <v>0</v>
      </c>
      <c r="AU116" s="16" t="s">
        <v>17</v>
      </c>
      <c r="AV116" s="36">
        <f t="shared" si="69"/>
        <v>1</v>
      </c>
      <c r="AW116" s="31" t="s">
        <v>16</v>
      </c>
      <c r="AX116" s="36">
        <f t="shared" si="70"/>
        <v>1</v>
      </c>
      <c r="AY116" s="35" t="s">
        <v>14</v>
      </c>
      <c r="AZ116" s="36">
        <f t="shared" si="71"/>
        <v>0</v>
      </c>
      <c r="BA116" s="16" t="s">
        <v>13</v>
      </c>
      <c r="BB116" s="36">
        <f t="shared" si="72"/>
        <v>0</v>
      </c>
      <c r="BC116" s="16" t="s">
        <v>16</v>
      </c>
      <c r="BD116" s="36">
        <f t="shared" si="73"/>
        <v>1</v>
      </c>
      <c r="BE116" s="35" t="s">
        <v>16</v>
      </c>
      <c r="BF116" s="36">
        <f t="shared" si="74"/>
        <v>0</v>
      </c>
      <c r="BG116" s="16" t="s">
        <v>13</v>
      </c>
      <c r="BH116" s="36">
        <f t="shared" si="75"/>
        <v>1</v>
      </c>
      <c r="BI116" s="16" t="s">
        <v>17</v>
      </c>
      <c r="BJ116" s="36">
        <f t="shared" si="76"/>
        <v>1</v>
      </c>
      <c r="BK116" s="16" t="s">
        <v>13</v>
      </c>
      <c r="BL116" s="36">
        <f t="shared" si="77"/>
        <v>0</v>
      </c>
      <c r="BM116" s="16" t="s">
        <v>13</v>
      </c>
      <c r="BN116" s="36">
        <f t="shared" si="78"/>
        <v>1</v>
      </c>
      <c r="BO116" s="16" t="s">
        <v>13</v>
      </c>
      <c r="BP116" s="36">
        <f t="shared" si="79"/>
        <v>1</v>
      </c>
      <c r="BQ116" s="16" t="s">
        <v>14</v>
      </c>
      <c r="BR116" s="36">
        <f t="shared" si="80"/>
        <v>1</v>
      </c>
      <c r="BS116" s="16" t="s">
        <v>13</v>
      </c>
      <c r="BT116" s="36">
        <f t="shared" si="81"/>
        <v>1</v>
      </c>
      <c r="BU116" s="16" t="s">
        <v>14</v>
      </c>
      <c r="BV116" s="36">
        <f t="shared" si="82"/>
        <v>1</v>
      </c>
      <c r="BW116" s="16" t="s">
        <v>16</v>
      </c>
      <c r="BX116" s="36">
        <f t="shared" si="83"/>
        <v>1</v>
      </c>
      <c r="BY116" s="16" t="s">
        <v>16</v>
      </c>
      <c r="BZ116" s="36">
        <f t="shared" si="84"/>
        <v>0</v>
      </c>
      <c r="CA116" s="16" t="s">
        <v>16</v>
      </c>
      <c r="CB116" s="36">
        <f t="shared" si="85"/>
        <v>1</v>
      </c>
      <c r="CC116" s="16" t="s">
        <v>14</v>
      </c>
      <c r="CD116" s="36">
        <f t="shared" si="86"/>
        <v>0</v>
      </c>
      <c r="CE116" s="16" t="s">
        <v>14</v>
      </c>
      <c r="CF116" s="36">
        <f t="shared" si="87"/>
        <v>1</v>
      </c>
      <c r="CG116" s="16" t="s">
        <v>15</v>
      </c>
      <c r="CH116" s="36">
        <f t="shared" si="88"/>
        <v>1</v>
      </c>
      <c r="CI116" s="16">
        <v>3</v>
      </c>
      <c r="CJ116" s="35">
        <v>5</v>
      </c>
      <c r="CK116" s="16">
        <v>7</v>
      </c>
      <c r="CL116" s="35">
        <v>6</v>
      </c>
      <c r="CM116" s="16">
        <v>7</v>
      </c>
      <c r="CN116" s="34">
        <f t="shared" si="92"/>
        <v>26</v>
      </c>
      <c r="CO116" s="37">
        <f t="shared" si="89"/>
        <v>14</v>
      </c>
      <c r="CP116" s="162">
        <f t="shared" si="93"/>
        <v>28</v>
      </c>
      <c r="CQ116" s="163">
        <f t="shared" si="90"/>
        <v>73.5</v>
      </c>
      <c r="CR116" s="10" t="str">
        <f t="shared" si="91"/>
        <v>BAIK SEKALI</v>
      </c>
    </row>
    <row r="117" spans="1:96" thickBot="1" x14ac:dyDescent="0.3">
      <c r="A117" s="3">
        <v>102</v>
      </c>
      <c r="B117" s="51" t="s">
        <v>122</v>
      </c>
      <c r="C117" s="134" t="s">
        <v>229</v>
      </c>
      <c r="D117" s="135" t="s">
        <v>230</v>
      </c>
      <c r="E117" s="138" t="s">
        <v>331</v>
      </c>
      <c r="F117" s="139">
        <v>7</v>
      </c>
      <c r="G117" s="35" t="s">
        <v>17</v>
      </c>
      <c r="H117" s="36">
        <f t="shared" si="49"/>
        <v>0</v>
      </c>
      <c r="I117" s="35" t="s">
        <v>14</v>
      </c>
      <c r="J117" s="36">
        <f t="shared" si="50"/>
        <v>0</v>
      </c>
      <c r="K117" s="35" t="s">
        <v>13</v>
      </c>
      <c r="L117" s="36">
        <f t="shared" si="51"/>
        <v>1</v>
      </c>
      <c r="M117" s="35" t="s">
        <v>17</v>
      </c>
      <c r="N117" s="36">
        <f t="shared" si="52"/>
        <v>1</v>
      </c>
      <c r="O117" s="35" t="s">
        <v>16</v>
      </c>
      <c r="P117" s="36">
        <f t="shared" si="53"/>
        <v>0</v>
      </c>
      <c r="Q117" s="35" t="s">
        <v>14</v>
      </c>
      <c r="R117" s="36">
        <f t="shared" si="54"/>
        <v>0</v>
      </c>
      <c r="S117" s="35" t="s">
        <v>14</v>
      </c>
      <c r="T117" s="36">
        <f t="shared" si="55"/>
        <v>1</v>
      </c>
      <c r="U117" s="35" t="s">
        <v>15</v>
      </c>
      <c r="V117" s="36">
        <f t="shared" si="56"/>
        <v>0</v>
      </c>
      <c r="W117" s="35" t="s">
        <v>13</v>
      </c>
      <c r="X117" s="36">
        <f t="shared" si="57"/>
        <v>0</v>
      </c>
      <c r="Y117" s="35" t="s">
        <v>14</v>
      </c>
      <c r="Z117" s="36">
        <f t="shared" si="58"/>
        <v>0</v>
      </c>
      <c r="AA117" s="35" t="s">
        <v>17</v>
      </c>
      <c r="AB117" s="36">
        <f t="shared" si="59"/>
        <v>0</v>
      </c>
      <c r="AC117" s="35" t="s">
        <v>13</v>
      </c>
      <c r="AD117" s="36">
        <f t="shared" si="60"/>
        <v>0</v>
      </c>
      <c r="AE117" s="35" t="s">
        <v>15</v>
      </c>
      <c r="AF117" s="36">
        <f t="shared" si="61"/>
        <v>0</v>
      </c>
      <c r="AG117" s="35" t="s">
        <v>16</v>
      </c>
      <c r="AH117" s="36">
        <f t="shared" si="62"/>
        <v>1</v>
      </c>
      <c r="AI117" s="35" t="s">
        <v>16</v>
      </c>
      <c r="AJ117" s="36">
        <f t="shared" si="63"/>
        <v>0</v>
      </c>
      <c r="AK117" s="35" t="s">
        <v>17</v>
      </c>
      <c r="AL117" s="36">
        <f t="shared" si="64"/>
        <v>0</v>
      </c>
      <c r="AM117" s="35" t="s">
        <v>13</v>
      </c>
      <c r="AN117" s="36">
        <f t="shared" si="65"/>
        <v>0</v>
      </c>
      <c r="AO117" s="35" t="s">
        <v>16</v>
      </c>
      <c r="AP117" s="36">
        <f t="shared" si="66"/>
        <v>0</v>
      </c>
      <c r="AQ117" s="35" t="s">
        <v>14</v>
      </c>
      <c r="AR117" s="36">
        <f t="shared" si="67"/>
        <v>0</v>
      </c>
      <c r="AS117" s="35" t="s">
        <v>15</v>
      </c>
      <c r="AT117" s="36">
        <f t="shared" si="68"/>
        <v>0</v>
      </c>
      <c r="AU117" s="35" t="s">
        <v>17</v>
      </c>
      <c r="AV117" s="36">
        <f t="shared" si="69"/>
        <v>1</v>
      </c>
      <c r="AW117" s="35" t="s">
        <v>14</v>
      </c>
      <c r="AX117" s="36">
        <f t="shared" si="70"/>
        <v>0</v>
      </c>
      <c r="AY117" s="35" t="s">
        <v>14</v>
      </c>
      <c r="AZ117" s="36">
        <f t="shared" si="71"/>
        <v>0</v>
      </c>
      <c r="BA117" s="35" t="s">
        <v>16</v>
      </c>
      <c r="BB117" s="36">
        <f t="shared" si="72"/>
        <v>0</v>
      </c>
      <c r="BC117" s="35" t="s">
        <v>13</v>
      </c>
      <c r="BD117" s="36">
        <f t="shared" si="73"/>
        <v>0</v>
      </c>
      <c r="BE117" s="35" t="s">
        <v>15</v>
      </c>
      <c r="BF117" s="36">
        <f t="shared" si="74"/>
        <v>0</v>
      </c>
      <c r="BG117" s="35" t="s">
        <v>13</v>
      </c>
      <c r="BH117" s="36">
        <f t="shared" si="75"/>
        <v>1</v>
      </c>
      <c r="BI117" s="35" t="s">
        <v>14</v>
      </c>
      <c r="BJ117" s="36">
        <f t="shared" si="76"/>
        <v>0</v>
      </c>
      <c r="BK117" s="35" t="s">
        <v>15</v>
      </c>
      <c r="BL117" s="36">
        <f t="shared" si="77"/>
        <v>0</v>
      </c>
      <c r="BM117" s="35" t="s">
        <v>13</v>
      </c>
      <c r="BN117" s="36">
        <f t="shared" si="78"/>
        <v>1</v>
      </c>
      <c r="BO117" s="35" t="s">
        <v>13</v>
      </c>
      <c r="BP117" s="36">
        <f t="shared" si="79"/>
        <v>1</v>
      </c>
      <c r="BQ117" s="35" t="s">
        <v>14</v>
      </c>
      <c r="BR117" s="36">
        <f t="shared" si="80"/>
        <v>1</v>
      </c>
      <c r="BS117" s="35" t="s">
        <v>17</v>
      </c>
      <c r="BT117" s="36">
        <f t="shared" si="81"/>
        <v>0</v>
      </c>
      <c r="BU117" s="35" t="s">
        <v>15</v>
      </c>
      <c r="BV117" s="36">
        <f t="shared" si="82"/>
        <v>0</v>
      </c>
      <c r="BW117" s="35" t="s">
        <v>16</v>
      </c>
      <c r="BX117" s="36">
        <f t="shared" si="83"/>
        <v>1</v>
      </c>
      <c r="BY117" s="35" t="s">
        <v>14</v>
      </c>
      <c r="BZ117" s="36">
        <f t="shared" si="84"/>
        <v>1</v>
      </c>
      <c r="CA117" s="35" t="s">
        <v>16</v>
      </c>
      <c r="CB117" s="36">
        <f t="shared" si="85"/>
        <v>1</v>
      </c>
      <c r="CC117" s="35" t="s">
        <v>14</v>
      </c>
      <c r="CD117" s="36">
        <f t="shared" si="86"/>
        <v>0</v>
      </c>
      <c r="CE117" s="35" t="s">
        <v>14</v>
      </c>
      <c r="CF117" s="36">
        <f t="shared" si="87"/>
        <v>1</v>
      </c>
      <c r="CG117" s="35" t="s">
        <v>17</v>
      </c>
      <c r="CH117" s="36">
        <f t="shared" si="88"/>
        <v>0</v>
      </c>
      <c r="CI117" s="35">
        <v>0</v>
      </c>
      <c r="CJ117" s="35">
        <v>5</v>
      </c>
      <c r="CK117" s="35">
        <v>4</v>
      </c>
      <c r="CL117" s="35">
        <v>5</v>
      </c>
      <c r="CM117" s="35">
        <v>2</v>
      </c>
      <c r="CN117" s="34">
        <f t="shared" si="92"/>
        <v>13</v>
      </c>
      <c r="CO117" s="37">
        <f t="shared" si="89"/>
        <v>27</v>
      </c>
      <c r="CP117" s="162">
        <f t="shared" si="93"/>
        <v>16</v>
      </c>
      <c r="CQ117" s="163">
        <f>CN117*1.75+CP117</f>
        <v>38.75</v>
      </c>
      <c r="CR117" s="10" t="b">
        <f t="shared" si="91"/>
        <v>0</v>
      </c>
    </row>
    <row r="118" spans="1:96" thickBot="1" x14ac:dyDescent="0.3">
      <c r="A118" s="1">
        <v>103</v>
      </c>
      <c r="B118" s="51" t="s">
        <v>123</v>
      </c>
      <c r="C118" s="134" t="s">
        <v>229</v>
      </c>
      <c r="D118" s="135" t="s">
        <v>230</v>
      </c>
      <c r="E118" s="138" t="s">
        <v>332</v>
      </c>
      <c r="F118" s="139">
        <v>2</v>
      </c>
      <c r="G118" s="35" t="s">
        <v>15</v>
      </c>
      <c r="H118" s="36">
        <f t="shared" si="49"/>
        <v>1</v>
      </c>
      <c r="I118" s="35" t="s">
        <v>14</v>
      </c>
      <c r="J118" s="36">
        <f t="shared" si="50"/>
        <v>0</v>
      </c>
      <c r="K118" s="35" t="s">
        <v>13</v>
      </c>
      <c r="L118" s="36">
        <f t="shared" si="51"/>
        <v>1</v>
      </c>
      <c r="M118" s="35" t="s">
        <v>17</v>
      </c>
      <c r="N118" s="36">
        <f t="shared" si="52"/>
        <v>1</v>
      </c>
      <c r="O118" s="35" t="s">
        <v>17</v>
      </c>
      <c r="P118" s="36">
        <f t="shared" si="53"/>
        <v>1</v>
      </c>
      <c r="Q118" s="35" t="s">
        <v>17</v>
      </c>
      <c r="R118" s="36">
        <f t="shared" si="54"/>
        <v>1</v>
      </c>
      <c r="S118" s="35" t="s">
        <v>14</v>
      </c>
      <c r="T118" s="36">
        <f t="shared" si="55"/>
        <v>1</v>
      </c>
      <c r="U118" s="35" t="s">
        <v>15</v>
      </c>
      <c r="V118" s="36">
        <f t="shared" si="56"/>
        <v>0</v>
      </c>
      <c r="W118" s="35" t="s">
        <v>16</v>
      </c>
      <c r="X118" s="36">
        <f t="shared" si="57"/>
        <v>1</v>
      </c>
      <c r="Y118" s="35" t="s">
        <v>17</v>
      </c>
      <c r="Z118" s="36">
        <f t="shared" si="58"/>
        <v>0</v>
      </c>
      <c r="AA118" s="35" t="s">
        <v>16</v>
      </c>
      <c r="AB118" s="36">
        <f t="shared" si="59"/>
        <v>0</v>
      </c>
      <c r="AC118" s="35" t="s">
        <v>14</v>
      </c>
      <c r="AD118" s="36">
        <f t="shared" si="60"/>
        <v>0</v>
      </c>
      <c r="AE118" s="35" t="s">
        <v>16</v>
      </c>
      <c r="AF118" s="36">
        <f t="shared" si="61"/>
        <v>1</v>
      </c>
      <c r="AG118" s="35" t="s">
        <v>17</v>
      </c>
      <c r="AH118" s="36">
        <f t="shared" si="62"/>
        <v>0</v>
      </c>
      <c r="AI118" s="35" t="s">
        <v>17</v>
      </c>
      <c r="AJ118" s="36">
        <f t="shared" si="63"/>
        <v>0</v>
      </c>
      <c r="AK118" s="35" t="s">
        <v>15</v>
      </c>
      <c r="AL118" s="36">
        <f t="shared" si="64"/>
        <v>1</v>
      </c>
      <c r="AM118" s="35" t="s">
        <v>13</v>
      </c>
      <c r="AN118" s="36">
        <f t="shared" si="65"/>
        <v>0</v>
      </c>
      <c r="AO118" s="35" t="s">
        <v>15</v>
      </c>
      <c r="AP118" s="36">
        <f t="shared" si="66"/>
        <v>1</v>
      </c>
      <c r="AQ118" s="35" t="s">
        <v>15</v>
      </c>
      <c r="AR118" s="36">
        <f t="shared" si="67"/>
        <v>1</v>
      </c>
      <c r="AS118" s="35" t="s">
        <v>17</v>
      </c>
      <c r="AT118" s="36">
        <f t="shared" si="68"/>
        <v>0</v>
      </c>
      <c r="AU118" s="35" t="s">
        <v>16</v>
      </c>
      <c r="AV118" s="36">
        <f t="shared" si="69"/>
        <v>0</v>
      </c>
      <c r="AW118" s="35" t="s">
        <v>16</v>
      </c>
      <c r="AX118" s="36">
        <f t="shared" si="70"/>
        <v>1</v>
      </c>
      <c r="AY118" s="35" t="s">
        <v>14</v>
      </c>
      <c r="AZ118" s="36">
        <f t="shared" si="71"/>
        <v>0</v>
      </c>
      <c r="BA118" s="35" t="s">
        <v>14</v>
      </c>
      <c r="BB118" s="36">
        <f t="shared" si="72"/>
        <v>0</v>
      </c>
      <c r="BC118" s="35" t="s">
        <v>16</v>
      </c>
      <c r="BD118" s="36">
        <f t="shared" si="73"/>
        <v>1</v>
      </c>
      <c r="BE118" s="35" t="s">
        <v>14</v>
      </c>
      <c r="BF118" s="36">
        <f t="shared" si="74"/>
        <v>0</v>
      </c>
      <c r="BG118" s="35" t="s">
        <v>16</v>
      </c>
      <c r="BH118" s="36">
        <f t="shared" si="75"/>
        <v>0</v>
      </c>
      <c r="BI118" s="35" t="s">
        <v>17</v>
      </c>
      <c r="BJ118" s="36">
        <f t="shared" si="76"/>
        <v>1</v>
      </c>
      <c r="BK118" s="35" t="s">
        <v>17</v>
      </c>
      <c r="BL118" s="36">
        <f t="shared" si="77"/>
        <v>1</v>
      </c>
      <c r="BM118" s="35" t="s">
        <v>13</v>
      </c>
      <c r="BN118" s="36">
        <f t="shared" si="78"/>
        <v>1</v>
      </c>
      <c r="BO118" s="35" t="s">
        <v>13</v>
      </c>
      <c r="BP118" s="36">
        <f t="shared" si="79"/>
        <v>1</v>
      </c>
      <c r="BQ118" s="35" t="s">
        <v>14</v>
      </c>
      <c r="BR118" s="36">
        <f t="shared" si="80"/>
        <v>1</v>
      </c>
      <c r="BS118" s="35" t="s">
        <v>13</v>
      </c>
      <c r="BT118" s="36">
        <f t="shared" si="81"/>
        <v>1</v>
      </c>
      <c r="BU118" s="35" t="s">
        <v>14</v>
      </c>
      <c r="BV118" s="36">
        <f t="shared" si="82"/>
        <v>1</v>
      </c>
      <c r="BW118" s="35" t="s">
        <v>15</v>
      </c>
      <c r="BX118" s="36">
        <f t="shared" si="83"/>
        <v>0</v>
      </c>
      <c r="BY118" s="35" t="s">
        <v>16</v>
      </c>
      <c r="BZ118" s="36">
        <f t="shared" si="84"/>
        <v>0</v>
      </c>
      <c r="CA118" s="35" t="s">
        <v>16</v>
      </c>
      <c r="CB118" s="36">
        <f t="shared" si="85"/>
        <v>1</v>
      </c>
      <c r="CC118" s="35" t="s">
        <v>14</v>
      </c>
      <c r="CD118" s="36">
        <f t="shared" si="86"/>
        <v>0</v>
      </c>
      <c r="CE118" s="35" t="s">
        <v>14</v>
      </c>
      <c r="CF118" s="36">
        <f t="shared" si="87"/>
        <v>1</v>
      </c>
      <c r="CG118" s="35" t="s">
        <v>13</v>
      </c>
      <c r="CH118" s="36">
        <f t="shared" si="88"/>
        <v>0</v>
      </c>
      <c r="CI118" s="35">
        <v>2</v>
      </c>
      <c r="CJ118" s="35">
        <v>5</v>
      </c>
      <c r="CK118" s="35">
        <v>5</v>
      </c>
      <c r="CL118" s="35">
        <v>5</v>
      </c>
      <c r="CM118" s="35">
        <v>6</v>
      </c>
      <c r="CN118" s="34">
        <f t="shared" si="92"/>
        <v>22</v>
      </c>
      <c r="CO118" s="37">
        <f t="shared" si="89"/>
        <v>18</v>
      </c>
      <c r="CP118" s="162">
        <f t="shared" si="93"/>
        <v>23</v>
      </c>
      <c r="CQ118" s="163">
        <f t="shared" si="90"/>
        <v>61.5</v>
      </c>
      <c r="CR118" s="10" t="str">
        <f t="shared" si="91"/>
        <v>BAIK SEKALI</v>
      </c>
    </row>
    <row r="119" spans="1:96" thickBot="1" x14ac:dyDescent="0.3">
      <c r="A119" s="3">
        <v>104</v>
      </c>
      <c r="B119" s="51" t="s">
        <v>124</v>
      </c>
      <c r="C119" s="134" t="s">
        <v>229</v>
      </c>
      <c r="D119" s="135" t="s">
        <v>230</v>
      </c>
      <c r="E119" s="138" t="s">
        <v>333</v>
      </c>
      <c r="F119" s="139">
        <v>9</v>
      </c>
      <c r="G119" s="24" t="s">
        <v>15</v>
      </c>
      <c r="H119" s="36">
        <f t="shared" si="49"/>
        <v>1</v>
      </c>
      <c r="I119" s="24" t="s">
        <v>13</v>
      </c>
      <c r="J119" s="36">
        <f t="shared" si="50"/>
        <v>1</v>
      </c>
      <c r="K119" s="35" t="s">
        <v>13</v>
      </c>
      <c r="L119" s="36">
        <f t="shared" si="51"/>
        <v>1</v>
      </c>
      <c r="M119" s="35" t="s">
        <v>17</v>
      </c>
      <c r="N119" s="36">
        <f t="shared" si="52"/>
        <v>1</v>
      </c>
      <c r="O119" s="24" t="s">
        <v>13</v>
      </c>
      <c r="P119" s="36">
        <f t="shared" si="53"/>
        <v>0</v>
      </c>
      <c r="Q119" s="35" t="s">
        <v>17</v>
      </c>
      <c r="R119" s="36">
        <f t="shared" si="54"/>
        <v>1</v>
      </c>
      <c r="S119" s="35" t="s">
        <v>14</v>
      </c>
      <c r="T119" s="36">
        <f t="shared" si="55"/>
        <v>1</v>
      </c>
      <c r="U119" s="35" t="s">
        <v>15</v>
      </c>
      <c r="V119" s="36">
        <f t="shared" si="56"/>
        <v>0</v>
      </c>
      <c r="W119" s="35" t="s">
        <v>17</v>
      </c>
      <c r="X119" s="36">
        <f t="shared" si="57"/>
        <v>0</v>
      </c>
      <c r="Y119" s="35" t="s">
        <v>15</v>
      </c>
      <c r="Z119" s="36">
        <f t="shared" si="58"/>
        <v>1</v>
      </c>
      <c r="AA119" s="35" t="s">
        <v>14</v>
      </c>
      <c r="AB119" s="36">
        <f t="shared" si="59"/>
        <v>0</v>
      </c>
      <c r="AC119" s="35" t="s">
        <v>13</v>
      </c>
      <c r="AD119" s="36">
        <f t="shared" si="60"/>
        <v>0</v>
      </c>
      <c r="AE119" s="35" t="s">
        <v>13</v>
      </c>
      <c r="AF119" s="36">
        <f t="shared" si="61"/>
        <v>0</v>
      </c>
      <c r="AG119" s="35" t="s">
        <v>17</v>
      </c>
      <c r="AH119" s="36">
        <f t="shared" si="62"/>
        <v>0</v>
      </c>
      <c r="AI119" s="35" t="s">
        <v>16</v>
      </c>
      <c r="AJ119" s="36">
        <f t="shared" si="63"/>
        <v>0</v>
      </c>
      <c r="AK119" s="35" t="s">
        <v>14</v>
      </c>
      <c r="AL119" s="36">
        <f t="shared" si="64"/>
        <v>0</v>
      </c>
      <c r="AM119" s="35" t="s">
        <v>13</v>
      </c>
      <c r="AN119" s="36">
        <f t="shared" si="65"/>
        <v>0</v>
      </c>
      <c r="AO119" s="35" t="s">
        <v>15</v>
      </c>
      <c r="AP119" s="36">
        <f t="shared" si="66"/>
        <v>1</v>
      </c>
      <c r="AQ119" s="35" t="s">
        <v>15</v>
      </c>
      <c r="AR119" s="36">
        <f t="shared" si="67"/>
        <v>1</v>
      </c>
      <c r="AS119" s="35" t="s">
        <v>15</v>
      </c>
      <c r="AT119" s="36">
        <f t="shared" si="68"/>
        <v>0</v>
      </c>
      <c r="AU119" s="35" t="s">
        <v>17</v>
      </c>
      <c r="AV119" s="36">
        <f t="shared" si="69"/>
        <v>1</v>
      </c>
      <c r="AW119" s="35" t="s">
        <v>14</v>
      </c>
      <c r="AX119" s="36">
        <f t="shared" si="70"/>
        <v>0</v>
      </c>
      <c r="AY119" s="24" t="s">
        <v>17</v>
      </c>
      <c r="AZ119" s="36">
        <f t="shared" si="71"/>
        <v>0</v>
      </c>
      <c r="BA119" s="35" t="s">
        <v>13</v>
      </c>
      <c r="BB119" s="36">
        <f t="shared" si="72"/>
        <v>0</v>
      </c>
      <c r="BC119" s="35" t="s">
        <v>16</v>
      </c>
      <c r="BD119" s="36">
        <f t="shared" si="73"/>
        <v>1</v>
      </c>
      <c r="BE119" s="24" t="s">
        <v>17</v>
      </c>
      <c r="BF119" s="36">
        <f t="shared" si="74"/>
        <v>0</v>
      </c>
      <c r="BG119" s="35" t="s">
        <v>13</v>
      </c>
      <c r="BH119" s="36">
        <f t="shared" si="75"/>
        <v>1</v>
      </c>
      <c r="BI119" s="35" t="s">
        <v>17</v>
      </c>
      <c r="BJ119" s="36">
        <f t="shared" si="76"/>
        <v>1</v>
      </c>
      <c r="BK119" s="35" t="s">
        <v>13</v>
      </c>
      <c r="BL119" s="36">
        <f t="shared" si="77"/>
        <v>0</v>
      </c>
      <c r="BM119" s="35" t="s">
        <v>13</v>
      </c>
      <c r="BN119" s="36">
        <f t="shared" si="78"/>
        <v>1</v>
      </c>
      <c r="BO119" s="35" t="s">
        <v>13</v>
      </c>
      <c r="BP119" s="36">
        <f t="shared" si="79"/>
        <v>1</v>
      </c>
      <c r="BQ119" s="35" t="s">
        <v>14</v>
      </c>
      <c r="BR119" s="36">
        <f t="shared" si="80"/>
        <v>1</v>
      </c>
      <c r="BS119" s="35" t="s">
        <v>13</v>
      </c>
      <c r="BT119" s="36">
        <f t="shared" si="81"/>
        <v>1</v>
      </c>
      <c r="BU119" s="35" t="s">
        <v>14</v>
      </c>
      <c r="BV119" s="36">
        <f t="shared" si="82"/>
        <v>1</v>
      </c>
      <c r="BW119" s="35" t="s">
        <v>14</v>
      </c>
      <c r="BX119" s="36">
        <f t="shared" si="83"/>
        <v>0</v>
      </c>
      <c r="BY119" s="35" t="s">
        <v>13</v>
      </c>
      <c r="BZ119" s="36">
        <f t="shared" si="84"/>
        <v>0</v>
      </c>
      <c r="CA119" s="35" t="s">
        <v>16</v>
      </c>
      <c r="CB119" s="36">
        <f t="shared" si="85"/>
        <v>1</v>
      </c>
      <c r="CC119" s="35" t="s">
        <v>14</v>
      </c>
      <c r="CD119" s="36">
        <f t="shared" si="86"/>
        <v>0</v>
      </c>
      <c r="CE119" s="35" t="s">
        <v>14</v>
      </c>
      <c r="CF119" s="36">
        <f t="shared" si="87"/>
        <v>1</v>
      </c>
      <c r="CG119" s="35" t="s">
        <v>13</v>
      </c>
      <c r="CH119" s="36">
        <f t="shared" si="88"/>
        <v>0</v>
      </c>
      <c r="CI119" s="35">
        <v>2</v>
      </c>
      <c r="CJ119" s="35">
        <v>5</v>
      </c>
      <c r="CK119" s="35">
        <v>6</v>
      </c>
      <c r="CL119" s="35">
        <v>5</v>
      </c>
      <c r="CM119" s="35">
        <v>6</v>
      </c>
      <c r="CN119" s="34">
        <f t="shared" si="92"/>
        <v>20</v>
      </c>
      <c r="CO119" s="37">
        <f t="shared" si="89"/>
        <v>20</v>
      </c>
      <c r="CP119" s="162">
        <f t="shared" si="93"/>
        <v>24</v>
      </c>
      <c r="CQ119" s="163">
        <f t="shared" si="90"/>
        <v>59</v>
      </c>
      <c r="CR119" s="10" t="str">
        <f t="shared" si="91"/>
        <v>BAIK SEKALI</v>
      </c>
    </row>
    <row r="120" spans="1:96" ht="15" x14ac:dyDescent="0.25">
      <c r="A120" s="1">
        <v>105</v>
      </c>
      <c r="B120" s="52" t="s">
        <v>125</v>
      </c>
      <c r="C120" s="134" t="s">
        <v>229</v>
      </c>
      <c r="D120" s="135" t="s">
        <v>230</v>
      </c>
      <c r="E120" s="138" t="s">
        <v>334</v>
      </c>
      <c r="F120" s="139">
        <v>8</v>
      </c>
      <c r="G120" s="24" t="s">
        <v>15</v>
      </c>
      <c r="H120" s="36">
        <f t="shared" si="49"/>
        <v>1</v>
      </c>
      <c r="I120" s="24" t="s">
        <v>13</v>
      </c>
      <c r="J120" s="36">
        <f t="shared" si="50"/>
        <v>1</v>
      </c>
      <c r="K120" s="35" t="s">
        <v>13</v>
      </c>
      <c r="L120" s="36">
        <f t="shared" si="51"/>
        <v>1</v>
      </c>
      <c r="M120" s="35" t="s">
        <v>17</v>
      </c>
      <c r="N120" s="36">
        <f t="shared" si="52"/>
        <v>1</v>
      </c>
      <c r="O120" s="24" t="s">
        <v>14</v>
      </c>
      <c r="P120" s="36">
        <f t="shared" si="53"/>
        <v>0</v>
      </c>
      <c r="Q120" s="35" t="s">
        <v>13</v>
      </c>
      <c r="R120" s="36">
        <f t="shared" si="54"/>
        <v>0</v>
      </c>
      <c r="S120" s="35" t="s">
        <v>14</v>
      </c>
      <c r="T120" s="36">
        <f t="shared" si="55"/>
        <v>1</v>
      </c>
      <c r="U120" s="35" t="s">
        <v>15</v>
      </c>
      <c r="V120" s="36">
        <f t="shared" si="56"/>
        <v>0</v>
      </c>
      <c r="W120" s="35" t="s">
        <v>16</v>
      </c>
      <c r="X120" s="36">
        <f t="shared" si="57"/>
        <v>1</v>
      </c>
      <c r="Y120" s="35" t="s">
        <v>15</v>
      </c>
      <c r="Z120" s="36">
        <f t="shared" si="58"/>
        <v>1</v>
      </c>
      <c r="AA120" s="35" t="s">
        <v>15</v>
      </c>
      <c r="AB120" s="36">
        <f t="shared" si="59"/>
        <v>1</v>
      </c>
      <c r="AC120" s="35" t="s">
        <v>17</v>
      </c>
      <c r="AD120" s="36">
        <f t="shared" si="60"/>
        <v>1</v>
      </c>
      <c r="AE120" s="35" t="s">
        <v>16</v>
      </c>
      <c r="AF120" s="36">
        <f t="shared" si="61"/>
        <v>1</v>
      </c>
      <c r="AG120" s="35" t="s">
        <v>17</v>
      </c>
      <c r="AH120" s="36">
        <f t="shared" si="62"/>
        <v>0</v>
      </c>
      <c r="AI120" s="35" t="s">
        <v>15</v>
      </c>
      <c r="AJ120" s="36">
        <f t="shared" si="63"/>
        <v>0</v>
      </c>
      <c r="AK120" s="35" t="s">
        <v>15</v>
      </c>
      <c r="AL120" s="36">
        <f t="shared" si="64"/>
        <v>1</v>
      </c>
      <c r="AM120" s="35" t="s">
        <v>13</v>
      </c>
      <c r="AN120" s="36">
        <f t="shared" si="65"/>
        <v>0</v>
      </c>
      <c r="AO120" s="35" t="s">
        <v>15</v>
      </c>
      <c r="AP120" s="36">
        <f t="shared" si="66"/>
        <v>1</v>
      </c>
      <c r="AQ120" s="35" t="s">
        <v>15</v>
      </c>
      <c r="AR120" s="36">
        <f t="shared" si="67"/>
        <v>1</v>
      </c>
      <c r="AS120" s="35" t="s">
        <v>15</v>
      </c>
      <c r="AT120" s="36">
        <f t="shared" si="68"/>
        <v>0</v>
      </c>
      <c r="AU120" s="35" t="s">
        <v>17</v>
      </c>
      <c r="AV120" s="36">
        <f t="shared" si="69"/>
        <v>1</v>
      </c>
      <c r="AW120" s="35" t="s">
        <v>14</v>
      </c>
      <c r="AX120" s="36">
        <f t="shared" si="70"/>
        <v>0</v>
      </c>
      <c r="AY120" s="24" t="s">
        <v>14</v>
      </c>
      <c r="AZ120" s="36">
        <f t="shared" si="71"/>
        <v>0</v>
      </c>
      <c r="BA120" s="35" t="s">
        <v>13</v>
      </c>
      <c r="BB120" s="36">
        <f t="shared" si="72"/>
        <v>0</v>
      </c>
      <c r="BC120" s="35" t="s">
        <v>16</v>
      </c>
      <c r="BD120" s="36">
        <f t="shared" si="73"/>
        <v>1</v>
      </c>
      <c r="BE120" s="24" t="s">
        <v>14</v>
      </c>
      <c r="BF120" s="36">
        <f t="shared" si="74"/>
        <v>0</v>
      </c>
      <c r="BG120" s="35" t="s">
        <v>13</v>
      </c>
      <c r="BH120" s="36">
        <f t="shared" si="75"/>
        <v>1</v>
      </c>
      <c r="BI120" s="35" t="s">
        <v>13</v>
      </c>
      <c r="BJ120" s="36">
        <f t="shared" si="76"/>
        <v>0</v>
      </c>
      <c r="BK120" s="35" t="s">
        <v>17</v>
      </c>
      <c r="BL120" s="36">
        <f t="shared" si="77"/>
        <v>1</v>
      </c>
      <c r="BM120" s="35" t="s">
        <v>13</v>
      </c>
      <c r="BN120" s="36">
        <f t="shared" si="78"/>
        <v>1</v>
      </c>
      <c r="BO120" s="35" t="s">
        <v>16</v>
      </c>
      <c r="BP120" s="36">
        <f t="shared" si="79"/>
        <v>0</v>
      </c>
      <c r="BQ120" s="35" t="s">
        <v>14</v>
      </c>
      <c r="BR120" s="36">
        <f t="shared" si="80"/>
        <v>1</v>
      </c>
      <c r="BS120" s="35" t="s">
        <v>13</v>
      </c>
      <c r="BT120" s="36">
        <f t="shared" si="81"/>
        <v>1</v>
      </c>
      <c r="BU120" s="35" t="s">
        <v>14</v>
      </c>
      <c r="BV120" s="36">
        <f t="shared" si="82"/>
        <v>1</v>
      </c>
      <c r="BW120" s="35" t="s">
        <v>15</v>
      </c>
      <c r="BX120" s="36">
        <f t="shared" si="83"/>
        <v>0</v>
      </c>
      <c r="BY120" s="35" t="s">
        <v>14</v>
      </c>
      <c r="BZ120" s="36">
        <f t="shared" si="84"/>
        <v>1</v>
      </c>
      <c r="CA120" s="35" t="s">
        <v>16</v>
      </c>
      <c r="CB120" s="36">
        <f t="shared" si="85"/>
        <v>1</v>
      </c>
      <c r="CC120" s="35" t="s">
        <v>16</v>
      </c>
      <c r="CD120" s="36">
        <f t="shared" si="86"/>
        <v>1</v>
      </c>
      <c r="CE120" s="35" t="s">
        <v>14</v>
      </c>
      <c r="CF120" s="36">
        <f t="shared" si="87"/>
        <v>1</v>
      </c>
      <c r="CG120" s="35" t="s">
        <v>13</v>
      </c>
      <c r="CH120" s="36">
        <f t="shared" si="88"/>
        <v>0</v>
      </c>
      <c r="CI120" s="35">
        <v>2</v>
      </c>
      <c r="CJ120" s="35">
        <v>5</v>
      </c>
      <c r="CK120" s="35">
        <v>6</v>
      </c>
      <c r="CL120" s="35">
        <v>5</v>
      </c>
      <c r="CM120" s="35">
        <v>3</v>
      </c>
      <c r="CN120" s="154">
        <f t="shared" si="92"/>
        <v>25</v>
      </c>
      <c r="CO120" s="155">
        <f t="shared" si="89"/>
        <v>15</v>
      </c>
      <c r="CP120" s="164">
        <f t="shared" si="93"/>
        <v>21</v>
      </c>
      <c r="CQ120" s="165">
        <f>CN120*1.75+CP120</f>
        <v>64.75</v>
      </c>
      <c r="CR120" s="10" t="str">
        <f t="shared" si="91"/>
        <v>BAIK SEKALI</v>
      </c>
    </row>
    <row r="121" spans="1:96" ht="15" customHeight="1" x14ac:dyDescent="0.25">
      <c r="A121" s="223" t="s">
        <v>10</v>
      </c>
      <c r="B121" s="224"/>
      <c r="C121" s="189"/>
      <c r="D121" s="189"/>
      <c r="E121" s="189"/>
      <c r="F121" s="190"/>
      <c r="G121" s="193">
        <f>SUM(H16:H120)</f>
        <v>84</v>
      </c>
      <c r="H121" s="193">
        <f>SUM(H16:H120)</f>
        <v>84</v>
      </c>
      <c r="I121" s="193">
        <f>SUM(J16:J120)</f>
        <v>56</v>
      </c>
      <c r="J121" s="193">
        <f>SUM(J16:J120)</f>
        <v>56</v>
      </c>
      <c r="K121" s="193">
        <f>SUM(L16:L120)</f>
        <v>91</v>
      </c>
      <c r="L121" s="193">
        <f>SUM(L16:L120)</f>
        <v>91</v>
      </c>
      <c r="M121" s="193">
        <f>SUM(N16:N120)</f>
        <v>75</v>
      </c>
      <c r="N121" s="193">
        <f>SUM(N16:N120)</f>
        <v>75</v>
      </c>
      <c r="O121" s="193">
        <f>SUM(P16:P120)</f>
        <v>16</v>
      </c>
      <c r="P121" s="193">
        <f>SUM(P16:P120)</f>
        <v>16</v>
      </c>
      <c r="Q121" s="193">
        <f t="shared" ref="Q121" si="94">SUM(R16:R120)</f>
        <v>53</v>
      </c>
      <c r="R121" s="193">
        <f>SUM(R16:R120)</f>
        <v>53</v>
      </c>
      <c r="S121" s="193">
        <f t="shared" ref="S121" si="95">SUM(T16:T120)</f>
        <v>81</v>
      </c>
      <c r="T121" s="193">
        <f>SUM(T16:T120)</f>
        <v>81</v>
      </c>
      <c r="U121" s="193">
        <f t="shared" ref="U121" si="96">SUM(V16:V120)</f>
        <v>6</v>
      </c>
      <c r="V121" s="193">
        <f>SUM(V16:V120)</f>
        <v>6</v>
      </c>
      <c r="W121" s="193">
        <f>SUM(X16:X120)</f>
        <v>28</v>
      </c>
      <c r="X121" s="193">
        <f>SUM(X16:X120)</f>
        <v>28</v>
      </c>
      <c r="Y121" s="193">
        <f t="shared" ref="Y121" si="97">SUM(Z16:Z120)</f>
        <v>45</v>
      </c>
      <c r="Z121" s="193">
        <f>SUM(Z16:Z120)</f>
        <v>45</v>
      </c>
      <c r="AA121" s="193">
        <f t="shared" ref="AA121" si="98">SUM(AB16:AB120)</f>
        <v>56</v>
      </c>
      <c r="AB121" s="193">
        <f>SUM(AB16:AB120)</f>
        <v>56</v>
      </c>
      <c r="AC121" s="193">
        <f t="shared" ref="AC121" si="99">SUM(AD16:AD120)</f>
        <v>57</v>
      </c>
      <c r="AD121" s="193">
        <f>SUM(AD16:AD120)</f>
        <v>57</v>
      </c>
      <c r="AE121" s="193">
        <f t="shared" ref="AE121" si="100">SUM(AF16:AF120)</f>
        <v>66</v>
      </c>
      <c r="AF121" s="193">
        <f>SUM(AF16:AF120)</f>
        <v>66</v>
      </c>
      <c r="AG121" s="193">
        <f t="shared" ref="AG121" si="101">SUM(AH16:AH120)</f>
        <v>49</v>
      </c>
      <c r="AH121" s="193">
        <f>SUM(AH16:AH120)</f>
        <v>49</v>
      </c>
      <c r="AI121" s="193">
        <f t="shared" ref="AI121" si="102">SUM(AJ16:AJ120)</f>
        <v>10</v>
      </c>
      <c r="AJ121" s="193">
        <f>SUM(AJ16:AJ120)</f>
        <v>10</v>
      </c>
      <c r="AK121" s="193">
        <f>SUM(AL16:AL120)</f>
        <v>48</v>
      </c>
      <c r="AL121" s="193">
        <f>SUM(AL16:AL120)</f>
        <v>48</v>
      </c>
      <c r="AM121" s="193">
        <f>SUM(AN16:AN120)</f>
        <v>23</v>
      </c>
      <c r="AN121" s="193">
        <f>SUM(AN16:AN120)</f>
        <v>23</v>
      </c>
      <c r="AO121" s="193">
        <f>SUM(AP16:AP120)</f>
        <v>73</v>
      </c>
      <c r="AP121" s="193">
        <f>SUM(AP16:AP120)</f>
        <v>73</v>
      </c>
      <c r="AQ121" s="193">
        <f t="shared" ref="AQ121" si="103">SUM(AR16:AR120)</f>
        <v>89</v>
      </c>
      <c r="AR121" s="193">
        <f>SUM(AR16:AR120)</f>
        <v>89</v>
      </c>
      <c r="AS121" s="193">
        <f t="shared" ref="AS121" si="104">SUM(AT16:AT120)</f>
        <v>15</v>
      </c>
      <c r="AT121" s="193">
        <f>SUM(AT16:AT120)</f>
        <v>15</v>
      </c>
      <c r="AU121" s="193">
        <f t="shared" ref="AU121" si="105">SUM(AV16:AV120)</f>
        <v>94</v>
      </c>
      <c r="AV121" s="193">
        <f>SUM(AV16:AV120)</f>
        <v>94</v>
      </c>
      <c r="AW121" s="193">
        <f t="shared" ref="AW121" si="106">SUM(AX16:AX120)</f>
        <v>24</v>
      </c>
      <c r="AX121" s="193">
        <f>SUM(AX16:AX120)</f>
        <v>24</v>
      </c>
      <c r="AY121" s="193">
        <f t="shared" ref="AY121" si="107">SUM(AZ16:AZ120)</f>
        <v>6</v>
      </c>
      <c r="AZ121" s="193">
        <f>SUM(AZ16:AZ120)</f>
        <v>6</v>
      </c>
      <c r="BA121" s="193">
        <f t="shared" ref="BA121" si="108">SUM(BB16:BB120)</f>
        <v>6</v>
      </c>
      <c r="BB121" s="193">
        <f>SUM(BB16:BB120)</f>
        <v>6</v>
      </c>
      <c r="BC121" s="193">
        <f t="shared" ref="BC121" si="109">SUM(BD16:BD120)</f>
        <v>77</v>
      </c>
      <c r="BD121" s="193">
        <f>SUM(BD16:BD120)</f>
        <v>77</v>
      </c>
      <c r="BE121" s="193">
        <f t="shared" ref="BE121" si="110">SUM(BF16:BF120)</f>
        <v>21</v>
      </c>
      <c r="BF121" s="193">
        <f>SUM(BF16:BF120)</f>
        <v>21</v>
      </c>
      <c r="BG121" s="193">
        <f t="shared" ref="BG121" si="111">SUM(BH16:BH120)</f>
        <v>72</v>
      </c>
      <c r="BH121" s="193">
        <f>SUM(BH16:BH120)</f>
        <v>72</v>
      </c>
      <c r="BI121" s="193">
        <f t="shared" ref="BI121" si="112">SUM(BJ16:BJ120)</f>
        <v>73</v>
      </c>
      <c r="BJ121" s="193">
        <f>SUM(BJ16:BJ120)</f>
        <v>73</v>
      </c>
      <c r="BK121" s="193">
        <f t="shared" ref="BK121" si="113">SUM(BL16:BL120)</f>
        <v>38</v>
      </c>
      <c r="BL121" s="193">
        <f>SUM(BL16:BL120)</f>
        <v>38</v>
      </c>
      <c r="BM121" s="193">
        <f>SUM(BN16:BN120)</f>
        <v>101</v>
      </c>
      <c r="BN121" s="193">
        <f>SUM(BN16:BN120)</f>
        <v>101</v>
      </c>
      <c r="BO121" s="193">
        <f>SUM(BP16:BP120)</f>
        <v>54</v>
      </c>
      <c r="BP121" s="193">
        <f>SUM(BP16:BP120)</f>
        <v>54</v>
      </c>
      <c r="BQ121" s="193">
        <f t="shared" ref="BQ121" si="114">SUM(BR16:BR120)</f>
        <v>96</v>
      </c>
      <c r="BR121" s="193">
        <f>SUM(BR16:BR120)</f>
        <v>96</v>
      </c>
      <c r="BS121" s="193">
        <f t="shared" ref="BS121" si="115">SUM(BT16:BT120)</f>
        <v>65</v>
      </c>
      <c r="BT121" s="193">
        <f>SUM(BT16:BT120)</f>
        <v>65</v>
      </c>
      <c r="BU121" s="193">
        <f t="shared" ref="BU121" si="116">SUM(BV16:BV120)</f>
        <v>81</v>
      </c>
      <c r="BV121" s="193">
        <f>SUM(BV16:BV120)</f>
        <v>81</v>
      </c>
      <c r="BW121" s="193">
        <f t="shared" ref="BW121" si="117">SUM(BX16:BX120)</f>
        <v>41</v>
      </c>
      <c r="BX121" s="193">
        <f>SUM(BX16:BX120)</f>
        <v>41</v>
      </c>
      <c r="BY121" s="193">
        <f t="shared" ref="BY121" si="118">SUM(BZ16:BZ120)</f>
        <v>38</v>
      </c>
      <c r="BZ121" s="193">
        <f>SUM(BZ16:BZ120)</f>
        <v>38</v>
      </c>
      <c r="CA121" s="193">
        <f t="shared" ref="CA121" si="119">SUM(CB16:CB120)</f>
        <v>90</v>
      </c>
      <c r="CB121" s="193">
        <f>SUM(CB16:CB120)</f>
        <v>90</v>
      </c>
      <c r="CC121" s="193">
        <f t="shared" ref="CC121" si="120">SUM(CD16:CD120)</f>
        <v>59</v>
      </c>
      <c r="CD121" s="193">
        <f>SUM(CD16:CD120)</f>
        <v>59</v>
      </c>
      <c r="CE121" s="193">
        <f t="shared" ref="CE121" si="121">SUM(CF16:CF120)</f>
        <v>87</v>
      </c>
      <c r="CF121" s="193">
        <f>SUM(CF16:CF120)</f>
        <v>87</v>
      </c>
      <c r="CG121" s="193">
        <f t="shared" ref="CG121" si="122">SUM(CH16:CH120)</f>
        <v>52</v>
      </c>
      <c r="CH121" s="193">
        <f>SUM(CH16:CH120)</f>
        <v>52</v>
      </c>
      <c r="CI121" s="193">
        <f>SUM(CI35:CI120)</f>
        <v>199</v>
      </c>
      <c r="CJ121" s="193">
        <f t="shared" ref="CJ121:CM121" si="123">SUM(CJ35:CJ120)</f>
        <v>253</v>
      </c>
      <c r="CK121" s="193">
        <f t="shared" si="123"/>
        <v>388</v>
      </c>
      <c r="CL121" s="193">
        <f t="shared" si="123"/>
        <v>451</v>
      </c>
      <c r="CM121" s="193">
        <f t="shared" si="123"/>
        <v>443</v>
      </c>
      <c r="CN121" s="217" t="s">
        <v>19</v>
      </c>
      <c r="CO121" s="217"/>
      <c r="CP121" s="217"/>
      <c r="CQ121" s="219">
        <f>AVERAGE(CQ16:CQ120)</f>
        <v>56.266666666666666</v>
      </c>
      <c r="CR121" s="221"/>
    </row>
    <row r="122" spans="1:96" thickBot="1" x14ac:dyDescent="0.3">
      <c r="A122" s="225" t="s">
        <v>205</v>
      </c>
      <c r="B122" s="226"/>
      <c r="C122" s="191"/>
      <c r="D122" s="191"/>
      <c r="E122" s="191"/>
      <c r="F122" s="192"/>
      <c r="G122" s="194">
        <f>G121/105*100</f>
        <v>80</v>
      </c>
      <c r="H122" s="194">
        <f>H121/105*100</f>
        <v>80</v>
      </c>
      <c r="I122" s="194">
        <f t="shared" ref="I122:BS122" si="124">I121/105*100</f>
        <v>53.333333333333336</v>
      </c>
      <c r="J122" s="194">
        <f t="shared" si="124"/>
        <v>53.333333333333336</v>
      </c>
      <c r="K122" s="194">
        <f t="shared" si="124"/>
        <v>86.666666666666671</v>
      </c>
      <c r="L122" s="194">
        <f t="shared" si="124"/>
        <v>86.666666666666671</v>
      </c>
      <c r="M122" s="194">
        <f t="shared" si="124"/>
        <v>71.428571428571431</v>
      </c>
      <c r="N122" s="194">
        <f t="shared" si="124"/>
        <v>71.428571428571431</v>
      </c>
      <c r="O122" s="194">
        <f t="shared" si="124"/>
        <v>15.238095238095239</v>
      </c>
      <c r="P122" s="194">
        <f t="shared" si="124"/>
        <v>15.238095238095239</v>
      </c>
      <c r="Q122" s="194">
        <f t="shared" si="124"/>
        <v>50.476190476190474</v>
      </c>
      <c r="R122" s="194">
        <f t="shared" si="124"/>
        <v>50.476190476190474</v>
      </c>
      <c r="S122" s="194">
        <f t="shared" si="124"/>
        <v>77.142857142857153</v>
      </c>
      <c r="T122" s="194">
        <f t="shared" si="124"/>
        <v>77.142857142857153</v>
      </c>
      <c r="U122" s="194">
        <f t="shared" si="124"/>
        <v>5.7142857142857144</v>
      </c>
      <c r="V122" s="194">
        <f t="shared" si="124"/>
        <v>5.7142857142857144</v>
      </c>
      <c r="W122" s="194">
        <f t="shared" si="124"/>
        <v>26.666666666666668</v>
      </c>
      <c r="X122" s="194">
        <f t="shared" si="124"/>
        <v>26.666666666666668</v>
      </c>
      <c r="Y122" s="194">
        <f t="shared" si="124"/>
        <v>42.857142857142854</v>
      </c>
      <c r="Z122" s="194">
        <f t="shared" si="124"/>
        <v>42.857142857142854</v>
      </c>
      <c r="AA122" s="194">
        <f t="shared" si="124"/>
        <v>53.333333333333336</v>
      </c>
      <c r="AB122" s="194">
        <f t="shared" si="124"/>
        <v>53.333333333333336</v>
      </c>
      <c r="AC122" s="194">
        <f t="shared" si="124"/>
        <v>54.285714285714285</v>
      </c>
      <c r="AD122" s="194">
        <f t="shared" si="124"/>
        <v>54.285714285714285</v>
      </c>
      <c r="AE122" s="194">
        <f t="shared" si="124"/>
        <v>62.857142857142854</v>
      </c>
      <c r="AF122" s="194">
        <f t="shared" si="124"/>
        <v>62.857142857142854</v>
      </c>
      <c r="AG122" s="194">
        <f t="shared" si="124"/>
        <v>46.666666666666664</v>
      </c>
      <c r="AH122" s="194">
        <f t="shared" si="124"/>
        <v>46.666666666666664</v>
      </c>
      <c r="AI122" s="194">
        <f t="shared" si="124"/>
        <v>9.5238095238095237</v>
      </c>
      <c r="AJ122" s="194">
        <f t="shared" si="124"/>
        <v>9.5238095238095237</v>
      </c>
      <c r="AK122" s="194">
        <f t="shared" si="124"/>
        <v>45.714285714285715</v>
      </c>
      <c r="AL122" s="194">
        <f t="shared" si="124"/>
        <v>45.714285714285715</v>
      </c>
      <c r="AM122" s="194">
        <f t="shared" si="124"/>
        <v>21.904761904761905</v>
      </c>
      <c r="AN122" s="194">
        <f t="shared" si="124"/>
        <v>21.904761904761905</v>
      </c>
      <c r="AO122" s="194">
        <f t="shared" si="124"/>
        <v>69.523809523809518</v>
      </c>
      <c r="AP122" s="194">
        <f t="shared" si="124"/>
        <v>69.523809523809518</v>
      </c>
      <c r="AQ122" s="194">
        <f t="shared" si="124"/>
        <v>84.761904761904759</v>
      </c>
      <c r="AR122" s="194">
        <f t="shared" si="124"/>
        <v>84.761904761904759</v>
      </c>
      <c r="AS122" s="194">
        <f t="shared" si="124"/>
        <v>14.285714285714285</v>
      </c>
      <c r="AT122" s="194">
        <f t="shared" si="124"/>
        <v>14.285714285714285</v>
      </c>
      <c r="AU122" s="194">
        <f t="shared" si="124"/>
        <v>89.523809523809533</v>
      </c>
      <c r="AV122" s="194">
        <f t="shared" si="124"/>
        <v>89.523809523809533</v>
      </c>
      <c r="AW122" s="194">
        <f>AW121/105*100</f>
        <v>22.857142857142858</v>
      </c>
      <c r="AX122" s="194">
        <f t="shared" si="124"/>
        <v>22.857142857142858</v>
      </c>
      <c r="AY122" s="194">
        <f t="shared" si="124"/>
        <v>5.7142857142857144</v>
      </c>
      <c r="AZ122" s="194">
        <f t="shared" si="124"/>
        <v>5.7142857142857144</v>
      </c>
      <c r="BA122" s="194">
        <f t="shared" si="124"/>
        <v>5.7142857142857144</v>
      </c>
      <c r="BB122" s="194">
        <f t="shared" si="124"/>
        <v>5.7142857142857144</v>
      </c>
      <c r="BC122" s="194">
        <f t="shared" si="124"/>
        <v>73.333333333333329</v>
      </c>
      <c r="BD122" s="194">
        <f t="shared" si="124"/>
        <v>73.333333333333329</v>
      </c>
      <c r="BE122" s="194">
        <f t="shared" si="124"/>
        <v>20</v>
      </c>
      <c r="BF122" s="194">
        <f t="shared" si="124"/>
        <v>20</v>
      </c>
      <c r="BG122" s="194">
        <f t="shared" si="124"/>
        <v>68.571428571428569</v>
      </c>
      <c r="BH122" s="194">
        <f t="shared" si="124"/>
        <v>68.571428571428569</v>
      </c>
      <c r="BI122" s="194">
        <f t="shared" si="124"/>
        <v>69.523809523809518</v>
      </c>
      <c r="BJ122" s="194">
        <f t="shared" si="124"/>
        <v>69.523809523809518</v>
      </c>
      <c r="BK122" s="194">
        <f t="shared" si="124"/>
        <v>36.19047619047619</v>
      </c>
      <c r="BL122" s="194">
        <f t="shared" si="124"/>
        <v>36.19047619047619</v>
      </c>
      <c r="BM122" s="194">
        <f t="shared" si="124"/>
        <v>96.19047619047619</v>
      </c>
      <c r="BN122" s="194">
        <f t="shared" si="124"/>
        <v>96.19047619047619</v>
      </c>
      <c r="BO122" s="194">
        <f t="shared" si="124"/>
        <v>51.428571428571423</v>
      </c>
      <c r="BP122" s="194">
        <f t="shared" si="124"/>
        <v>51.428571428571423</v>
      </c>
      <c r="BQ122" s="194">
        <f t="shared" si="124"/>
        <v>91.428571428571431</v>
      </c>
      <c r="BR122" s="194">
        <f t="shared" si="124"/>
        <v>91.428571428571431</v>
      </c>
      <c r="BS122" s="194">
        <f t="shared" si="124"/>
        <v>61.904761904761905</v>
      </c>
      <c r="BT122" s="194">
        <f t="shared" ref="BT122:CH122" si="125">BT121/105*100</f>
        <v>61.904761904761905</v>
      </c>
      <c r="BU122" s="194">
        <f t="shared" si="125"/>
        <v>77.142857142857153</v>
      </c>
      <c r="BV122" s="194">
        <f t="shared" si="125"/>
        <v>77.142857142857153</v>
      </c>
      <c r="BW122" s="194">
        <f t="shared" si="125"/>
        <v>39.047619047619051</v>
      </c>
      <c r="BX122" s="194">
        <f t="shared" si="125"/>
        <v>39.047619047619051</v>
      </c>
      <c r="BY122" s="194">
        <f t="shared" si="125"/>
        <v>36.19047619047619</v>
      </c>
      <c r="BZ122" s="194">
        <f t="shared" si="125"/>
        <v>36.19047619047619</v>
      </c>
      <c r="CA122" s="194">
        <f t="shared" si="125"/>
        <v>85.714285714285708</v>
      </c>
      <c r="CB122" s="194">
        <f t="shared" si="125"/>
        <v>85.714285714285708</v>
      </c>
      <c r="CC122" s="194">
        <f t="shared" si="125"/>
        <v>56.19047619047619</v>
      </c>
      <c r="CD122" s="194">
        <f t="shared" si="125"/>
        <v>56.19047619047619</v>
      </c>
      <c r="CE122" s="194">
        <f t="shared" si="125"/>
        <v>82.857142857142861</v>
      </c>
      <c r="CF122" s="194">
        <f t="shared" si="125"/>
        <v>82.857142857142861</v>
      </c>
      <c r="CG122" s="194">
        <f t="shared" si="125"/>
        <v>49.523809523809526</v>
      </c>
      <c r="CH122" s="194">
        <f t="shared" si="125"/>
        <v>49.523809523809526</v>
      </c>
      <c r="CI122" s="194">
        <f t="shared" ref="CI122:CM122" si="126">CI121/122*100</f>
        <v>163.11475409836063</v>
      </c>
      <c r="CJ122" s="194">
        <f t="shared" si="126"/>
        <v>207.37704918032787</v>
      </c>
      <c r="CK122" s="194">
        <f t="shared" si="126"/>
        <v>318.03278688524591</v>
      </c>
      <c r="CL122" s="194">
        <f t="shared" si="126"/>
        <v>369.67213114754099</v>
      </c>
      <c r="CM122" s="194">
        <f t="shared" si="126"/>
        <v>363.11475409836066</v>
      </c>
      <c r="CN122" s="218"/>
      <c r="CO122" s="218"/>
      <c r="CP122" s="218"/>
      <c r="CQ122" s="220"/>
      <c r="CR122" s="222"/>
    </row>
    <row r="123" spans="1:96" x14ac:dyDescent="0.25">
      <c r="B123" t="s">
        <v>22</v>
      </c>
      <c r="G123" s="7"/>
      <c r="H123" s="28"/>
      <c r="I123" s="7"/>
      <c r="J123" s="28"/>
      <c r="K123" s="7"/>
      <c r="L123" s="28"/>
      <c r="M123" s="7"/>
      <c r="N123" s="28"/>
      <c r="O123" s="7"/>
      <c r="P123" s="28"/>
      <c r="Q123" s="7"/>
      <c r="R123" s="28"/>
      <c r="S123" s="7"/>
      <c r="T123" s="28"/>
      <c r="U123" s="7"/>
      <c r="V123" s="28"/>
      <c r="W123" s="7"/>
      <c r="X123" s="28"/>
      <c r="Y123" s="7"/>
      <c r="Z123" s="28"/>
      <c r="AA123" s="7"/>
      <c r="AB123" s="28"/>
      <c r="AC123" s="7"/>
      <c r="AD123" s="28"/>
      <c r="AE123" s="7"/>
      <c r="AF123" s="7"/>
      <c r="AG123" s="7"/>
      <c r="AH123" s="28"/>
      <c r="AI123" s="7"/>
      <c r="AJ123" s="28"/>
      <c r="AK123" s="7"/>
      <c r="AL123" s="28"/>
      <c r="AM123" s="7"/>
      <c r="AN123" s="28"/>
      <c r="AO123" s="7"/>
      <c r="AP123" s="28"/>
      <c r="AQ123" s="7"/>
      <c r="AR123" s="28"/>
      <c r="AS123" s="7"/>
      <c r="AT123" s="28"/>
      <c r="AU123" s="7"/>
      <c r="AV123" s="28"/>
      <c r="AW123" s="7"/>
      <c r="AX123" s="28"/>
      <c r="AY123" s="7"/>
      <c r="AZ123" s="28"/>
      <c r="BA123" s="7"/>
      <c r="BB123" s="28"/>
      <c r="BC123" s="7"/>
      <c r="BD123" s="28"/>
      <c r="BE123" s="7"/>
      <c r="BF123" s="28"/>
      <c r="BG123" s="7"/>
      <c r="BH123" s="28"/>
      <c r="BI123" s="7"/>
      <c r="BJ123" s="28"/>
      <c r="BK123" s="7"/>
      <c r="BL123" s="28"/>
      <c r="BM123" s="7"/>
      <c r="BN123" s="28"/>
      <c r="BO123" s="7"/>
      <c r="BP123" s="28"/>
      <c r="BQ123" s="7"/>
      <c r="BR123" s="28"/>
      <c r="BS123" s="7"/>
      <c r="BT123" s="28"/>
      <c r="BU123" s="7"/>
      <c r="BV123" s="28"/>
      <c r="BW123" s="7"/>
      <c r="BX123" s="28"/>
      <c r="BY123" s="7"/>
      <c r="BZ123" s="28"/>
      <c r="CA123" s="7"/>
      <c r="CB123" s="28"/>
      <c r="CC123" s="7"/>
      <c r="CD123" s="28"/>
      <c r="CE123" s="7"/>
      <c r="CF123" s="28"/>
      <c r="CG123" s="7"/>
      <c r="CH123" s="28"/>
      <c r="CI123" s="7"/>
      <c r="CJ123" s="28"/>
      <c r="CK123" s="7"/>
      <c r="CL123" s="28"/>
      <c r="CM123" s="7"/>
      <c r="CN123" s="7"/>
      <c r="CO123" s="33"/>
      <c r="CP123" s="7"/>
      <c r="CQ123" s="7"/>
      <c r="CR123" s="7"/>
    </row>
    <row r="124" spans="1:96" x14ac:dyDescent="0.25">
      <c r="G124" s="8"/>
      <c r="H124" s="29"/>
      <c r="I124" s="8"/>
      <c r="J124" s="29"/>
      <c r="K124" s="8"/>
      <c r="L124" s="29"/>
      <c r="M124" s="8"/>
      <c r="N124" s="29"/>
      <c r="O124" s="8"/>
      <c r="P124" s="29"/>
      <c r="Q124" s="8"/>
      <c r="R124" s="29"/>
      <c r="S124" s="8"/>
      <c r="T124" s="29"/>
      <c r="U124" s="8"/>
      <c r="V124" s="29"/>
      <c r="W124" s="46" t="s">
        <v>382</v>
      </c>
      <c r="X124" s="29"/>
      <c r="Y124" s="8"/>
      <c r="Z124" s="29"/>
      <c r="AA124" s="8"/>
      <c r="AB124" s="29"/>
      <c r="AC124" s="8"/>
      <c r="AD124" s="29"/>
      <c r="AE124" s="8"/>
      <c r="AF124" s="8"/>
      <c r="AG124" s="8"/>
      <c r="AH124" s="29"/>
      <c r="AI124" s="8"/>
      <c r="AJ124" s="29"/>
      <c r="AK124" s="8"/>
      <c r="AL124" s="29"/>
      <c r="AM124" s="8"/>
      <c r="AN124" s="29"/>
      <c r="AO124" s="8"/>
      <c r="AP124" s="29"/>
      <c r="AQ124" s="8"/>
      <c r="AR124" s="29"/>
      <c r="AS124" s="8"/>
      <c r="AT124" s="29"/>
      <c r="AU124" s="8"/>
      <c r="AV124" s="29"/>
      <c r="AW124" s="8"/>
      <c r="AX124" s="29"/>
      <c r="AY124" s="8"/>
      <c r="AZ124" s="29"/>
      <c r="BA124" s="8"/>
      <c r="BB124" s="29"/>
      <c r="BC124" s="8"/>
      <c r="BD124" s="29"/>
      <c r="BE124" s="8"/>
      <c r="BF124" s="29"/>
      <c r="BG124" s="8"/>
      <c r="BH124" s="29"/>
      <c r="BI124" s="8"/>
      <c r="BJ124" s="29"/>
      <c r="BK124" s="8"/>
      <c r="BL124" s="29"/>
      <c r="BM124" s="8"/>
      <c r="BN124" s="29"/>
      <c r="BO124" s="8"/>
      <c r="BP124" s="29"/>
      <c r="BQ124" s="8"/>
      <c r="BR124" s="29"/>
      <c r="BS124" s="8"/>
      <c r="BT124" s="29"/>
      <c r="BU124" s="8"/>
      <c r="BV124" s="29"/>
      <c r="BW124" s="8"/>
      <c r="BX124" s="29"/>
      <c r="BY124" s="8"/>
      <c r="BZ124" s="29"/>
      <c r="CA124" s="8"/>
      <c r="CB124" s="29"/>
      <c r="CC124" s="8"/>
      <c r="CD124" s="29"/>
      <c r="CE124" s="8"/>
      <c r="CF124" s="29"/>
      <c r="CG124" s="8"/>
      <c r="CH124" s="29"/>
      <c r="CI124" s="124" t="str">
        <f>'DATA GURU'!C27</f>
        <v>Kuala Tungkal, Maret 2018</v>
      </c>
      <c r="CJ124" s="29"/>
      <c r="CK124" s="8"/>
      <c r="CL124" s="29"/>
      <c r="CM124" s="8"/>
      <c r="CN124" s="8"/>
      <c r="CO124" s="45"/>
      <c r="CP124" s="8"/>
      <c r="CQ124" s="8"/>
      <c r="CR124" s="8"/>
    </row>
    <row r="125" spans="1:96" x14ac:dyDescent="0.25">
      <c r="G125" s="8"/>
      <c r="H125" s="29"/>
      <c r="I125" s="8"/>
      <c r="J125" s="29"/>
      <c r="K125" s="8"/>
      <c r="L125" s="29"/>
      <c r="M125" s="8"/>
      <c r="N125" s="29"/>
      <c r="O125" s="8"/>
      <c r="P125" s="29"/>
      <c r="Q125" s="8"/>
      <c r="R125" s="29"/>
      <c r="S125" s="8"/>
      <c r="T125" s="29"/>
      <c r="U125" s="8"/>
      <c r="V125" s="29"/>
      <c r="W125" s="46" t="s">
        <v>381</v>
      </c>
      <c r="X125" s="29"/>
      <c r="Y125" s="8"/>
      <c r="Z125" s="29"/>
      <c r="AB125" s="29"/>
      <c r="AC125" s="8"/>
      <c r="AD125" s="29"/>
      <c r="AE125" s="8"/>
      <c r="AF125" s="8"/>
      <c r="AG125" s="8"/>
      <c r="AH125" s="29"/>
      <c r="AI125" s="8"/>
      <c r="AJ125" s="29"/>
      <c r="AK125" s="8"/>
      <c r="AL125" s="29"/>
      <c r="AM125" s="8"/>
      <c r="AN125" s="29"/>
      <c r="AO125" s="8"/>
      <c r="AP125" s="29"/>
      <c r="AQ125" s="8"/>
      <c r="AR125" s="29"/>
      <c r="AS125" s="8"/>
      <c r="AT125" s="29"/>
      <c r="AU125" s="8"/>
      <c r="AV125" s="29"/>
      <c r="AW125" s="8"/>
      <c r="AX125" s="29"/>
      <c r="AY125" s="8"/>
      <c r="AZ125" s="29"/>
      <c r="BA125" s="8"/>
      <c r="BB125" s="29"/>
      <c r="BC125" s="8"/>
      <c r="BD125" s="29"/>
      <c r="BE125" s="8"/>
      <c r="BF125" s="29"/>
      <c r="BG125" s="8"/>
      <c r="BH125" s="29"/>
      <c r="BI125" s="8"/>
      <c r="BJ125" s="29"/>
      <c r="BK125" s="8"/>
      <c r="BL125" s="29"/>
      <c r="BM125" s="8"/>
      <c r="BN125" s="29"/>
      <c r="BO125" s="8"/>
      <c r="BP125" s="29"/>
      <c r="BQ125" s="8"/>
      <c r="BR125" s="29"/>
      <c r="BS125" s="8"/>
      <c r="BT125" s="29"/>
      <c r="BU125" s="8"/>
      <c r="BV125" s="29"/>
      <c r="BW125" s="8"/>
      <c r="BX125" s="29"/>
      <c r="BY125" s="8"/>
      <c r="BZ125" s="29"/>
      <c r="CA125" s="8"/>
      <c r="CB125" s="29"/>
      <c r="CC125" s="8"/>
      <c r="CD125" s="29"/>
      <c r="CE125" s="8"/>
      <c r="CF125" s="29"/>
      <c r="CG125" s="8"/>
      <c r="CH125" s="29"/>
      <c r="CI125" s="8"/>
      <c r="CJ125" s="29"/>
      <c r="CK125" s="8"/>
      <c r="CL125" s="29"/>
      <c r="CM125" s="8"/>
      <c r="CN125" s="8"/>
      <c r="CO125" s="45"/>
      <c r="CP125" s="8"/>
      <c r="CQ125" s="8"/>
      <c r="CR125" s="8"/>
    </row>
    <row r="126" spans="1:96" x14ac:dyDescent="0.25">
      <c r="G126" s="8"/>
      <c r="H126" s="29"/>
      <c r="I126" s="8"/>
      <c r="J126" s="29"/>
      <c r="K126" s="8"/>
      <c r="L126" s="29"/>
      <c r="M126" s="8"/>
      <c r="N126" s="29"/>
      <c r="O126" s="8"/>
      <c r="P126" s="29"/>
      <c r="Q126" s="8"/>
      <c r="R126" s="29"/>
      <c r="S126" s="8"/>
      <c r="T126" s="29"/>
      <c r="U126" s="8"/>
      <c r="V126" s="29"/>
      <c r="W126" s="124" t="str">
        <f>'DATA GURU'!C10</f>
        <v>SMA Negeri 2 Kuala Tungkal</v>
      </c>
      <c r="X126" s="29"/>
      <c r="Y126" s="8"/>
      <c r="Z126" s="29"/>
      <c r="AA126" s="8"/>
      <c r="AB126" s="29"/>
      <c r="AC126" s="8"/>
      <c r="AD126" s="29"/>
      <c r="AE126" s="8"/>
      <c r="AF126" s="8"/>
      <c r="AG126" s="8"/>
      <c r="AH126" s="29"/>
      <c r="AI126" s="8"/>
      <c r="AJ126" s="29"/>
      <c r="AK126" s="8"/>
      <c r="AL126" s="29"/>
      <c r="AM126" s="8"/>
      <c r="AN126" s="29"/>
      <c r="AO126" s="8"/>
      <c r="AP126" s="29"/>
      <c r="AQ126" s="8"/>
      <c r="AR126" s="29"/>
      <c r="AS126" s="8"/>
      <c r="AT126" s="29"/>
      <c r="AU126" s="8"/>
      <c r="AV126" s="29"/>
      <c r="AW126" s="8"/>
      <c r="AX126" s="29"/>
      <c r="AY126" s="8"/>
      <c r="AZ126" s="29"/>
      <c r="BA126" s="8"/>
      <c r="BB126" s="29"/>
      <c r="BC126" s="8"/>
      <c r="BD126" s="29"/>
      <c r="BE126" s="8"/>
      <c r="BF126" s="29"/>
      <c r="BG126" s="8"/>
      <c r="BH126" s="29"/>
      <c r="BI126" s="8"/>
      <c r="BJ126" s="29"/>
      <c r="BK126" s="8"/>
      <c r="BL126" s="29"/>
      <c r="BM126" s="8"/>
      <c r="BN126" s="29"/>
      <c r="BO126" s="8"/>
      <c r="BP126" s="29"/>
      <c r="BQ126" s="8"/>
      <c r="BR126" s="29"/>
      <c r="BS126" s="8"/>
      <c r="BT126" s="29"/>
      <c r="BU126" s="8"/>
      <c r="BV126" s="29"/>
      <c r="BW126" s="8"/>
      <c r="BX126" s="29"/>
      <c r="BY126" s="8"/>
      <c r="BZ126" s="29"/>
      <c r="CA126" s="8"/>
      <c r="CB126" s="29"/>
      <c r="CC126" s="8"/>
      <c r="CD126" s="29"/>
      <c r="CE126" s="8"/>
      <c r="CF126" s="29"/>
      <c r="CG126" s="8"/>
      <c r="CH126" s="29"/>
      <c r="CI126" s="124" t="s">
        <v>128</v>
      </c>
      <c r="CJ126" s="29"/>
      <c r="CK126" s="8"/>
      <c r="CL126" s="29"/>
      <c r="CM126" s="8"/>
      <c r="CN126" s="8"/>
      <c r="CO126" s="45"/>
      <c r="CP126" s="8"/>
      <c r="CQ126" s="8"/>
      <c r="CR126" s="8"/>
    </row>
    <row r="127" spans="1:96" x14ac:dyDescent="0.25">
      <c r="G127" s="8"/>
      <c r="H127" s="29"/>
      <c r="I127" s="8"/>
      <c r="J127" s="29"/>
      <c r="K127" s="8"/>
      <c r="L127" s="29"/>
      <c r="M127" s="8"/>
      <c r="N127" s="29"/>
      <c r="O127" s="8"/>
      <c r="P127" s="29"/>
      <c r="Q127" s="8"/>
      <c r="R127" s="29"/>
      <c r="S127" s="8"/>
      <c r="T127" s="29"/>
      <c r="U127" s="8"/>
      <c r="V127" s="29"/>
      <c r="W127" s="46"/>
      <c r="X127" s="29"/>
      <c r="Y127" s="8"/>
      <c r="Z127" s="29"/>
      <c r="AA127" s="8"/>
      <c r="AB127" s="29"/>
      <c r="AC127" s="8"/>
      <c r="AD127" s="29"/>
      <c r="AE127" s="8"/>
      <c r="AF127" s="8"/>
      <c r="AG127" s="8"/>
      <c r="AH127" s="29"/>
      <c r="AI127" s="8"/>
      <c r="AJ127" s="29"/>
      <c r="AK127" s="8"/>
      <c r="AL127" s="29"/>
      <c r="AM127" s="8"/>
      <c r="AN127" s="29"/>
      <c r="AO127" s="8"/>
      <c r="AP127" s="29"/>
      <c r="AQ127" s="8"/>
      <c r="AR127" s="29"/>
      <c r="AS127" s="8"/>
      <c r="AT127" s="29"/>
      <c r="AU127" s="8"/>
      <c r="AV127" s="29"/>
      <c r="AW127" s="8"/>
      <c r="AX127" s="29"/>
      <c r="AY127" s="8"/>
      <c r="AZ127" s="29"/>
      <c r="BA127" s="8"/>
      <c r="BB127" s="29"/>
      <c r="BC127" s="8"/>
      <c r="BD127" s="29"/>
      <c r="BE127" s="8"/>
      <c r="BF127" s="29"/>
      <c r="BG127" s="8"/>
      <c r="BH127" s="29"/>
      <c r="BI127" s="8"/>
      <c r="BJ127" s="29"/>
      <c r="BK127" s="8"/>
      <c r="BL127" s="29"/>
      <c r="BM127" s="8"/>
      <c r="BN127" s="29"/>
      <c r="BO127" s="8"/>
      <c r="BP127" s="29"/>
      <c r="BQ127" s="8"/>
      <c r="BR127" s="29"/>
      <c r="BS127" s="8"/>
      <c r="BT127" s="29"/>
      <c r="BU127" s="8"/>
      <c r="BV127" s="29"/>
      <c r="BW127" s="8"/>
      <c r="BX127" s="29"/>
      <c r="BY127" s="8"/>
      <c r="BZ127" s="29"/>
      <c r="CA127" s="8"/>
      <c r="CB127" s="29"/>
      <c r="CC127" s="8"/>
      <c r="CD127" s="29"/>
      <c r="CE127" s="8"/>
      <c r="CF127" s="29"/>
      <c r="CG127" s="8"/>
      <c r="CH127" s="29"/>
      <c r="CI127" s="8"/>
      <c r="CJ127" s="29"/>
      <c r="CK127" s="8"/>
      <c r="CL127" s="29"/>
      <c r="CM127" s="8"/>
      <c r="CN127" s="8"/>
      <c r="CO127" s="45"/>
      <c r="CP127" s="8"/>
      <c r="CQ127" s="8"/>
      <c r="CR127" s="8"/>
    </row>
    <row r="128" spans="1:96" x14ac:dyDescent="0.25">
      <c r="W128" s="46"/>
    </row>
    <row r="130" spans="23:87" x14ac:dyDescent="0.25">
      <c r="W130" s="47" t="str">
        <f>'DATA GURU'!C13</f>
        <v>EFFI RUBIYANTO, S.Pd., M.Si.</v>
      </c>
      <c r="CI130" s="47" t="str">
        <f>'DATA GURU'!C24</f>
        <v>HARLIAWAN</v>
      </c>
    </row>
    <row r="131" spans="23:87" x14ac:dyDescent="0.25">
      <c r="W131" t="s">
        <v>383</v>
      </c>
      <c r="CI131" t="s">
        <v>383</v>
      </c>
    </row>
    <row r="132" spans="23:87" x14ac:dyDescent="0.25">
      <c r="W132" t="str">
        <f>'DATA GURU'!C14</f>
        <v>197007161996011000</v>
      </c>
      <c r="CI132" t="str">
        <f>'DATA GURU'!C25</f>
        <v>197512152007011021</v>
      </c>
    </row>
  </sheetData>
  <sortState ref="B16:CQ120">
    <sortCondition descending="1" ref="CQ16:CQ120"/>
  </sortState>
  <mergeCells count="19">
    <mergeCell ref="A1:BG1"/>
    <mergeCell ref="G6:CM6"/>
    <mergeCell ref="A7:CR7"/>
    <mergeCell ref="A12:A15"/>
    <mergeCell ref="B12:B15"/>
    <mergeCell ref="C12:F15"/>
    <mergeCell ref="G12:CM13"/>
    <mergeCell ref="CN12:CP13"/>
    <mergeCell ref="CQ12:CQ15"/>
    <mergeCell ref="CN6:CP6"/>
    <mergeCell ref="CN14:CN15"/>
    <mergeCell ref="CO14:CO15"/>
    <mergeCell ref="CR12:CR15"/>
    <mergeCell ref="CP14:CP15"/>
    <mergeCell ref="CN121:CP122"/>
    <mergeCell ref="CQ121:CQ122"/>
    <mergeCell ref="CR121:CR122"/>
    <mergeCell ref="A121:B121"/>
    <mergeCell ref="A122:B122"/>
  </mergeCells>
  <pageMargins left="0.19685039370078741" right="1.9685039370078741" top="0.74803149606299213" bottom="0.74803149606299213" header="0.31496062992125984" footer="0.31496062992125984"/>
  <pageSetup paperSize="5" scale="58" orientation="landscape" horizontalDpi="4294967292" r:id="rId1"/>
  <rowBreaks count="1" manualBreakCount="1">
    <brk id="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E200"/>
  <sheetViews>
    <sheetView topLeftCell="A13" zoomScale="115" zoomScaleNormal="115" workbookViewId="0">
      <selection activeCell="CS14" sqref="CS14"/>
    </sheetView>
  </sheetViews>
  <sheetFormatPr defaultRowHeight="15" x14ac:dyDescent="0.25"/>
  <cols>
    <col min="1" max="1" width="3.28515625" customWidth="1"/>
    <col min="2" max="2" width="2.85546875" customWidth="1"/>
    <col min="3" max="3" width="3.42578125" customWidth="1"/>
    <col min="4" max="4" width="3.5703125" customWidth="1"/>
    <col min="5" max="5" width="2.28515625" customWidth="1"/>
    <col min="6" max="6" width="23" customWidth="1"/>
    <col min="7" max="7" width="3.28515625" hidden="1" customWidth="1"/>
    <col min="8" max="8" width="3.28515625" customWidth="1"/>
    <col min="9" max="9" width="3.28515625" hidden="1" customWidth="1"/>
    <col min="10" max="10" width="3.28515625" customWidth="1"/>
    <col min="11" max="11" width="3.28515625" hidden="1" customWidth="1"/>
    <col min="12" max="12" width="3.28515625" customWidth="1"/>
    <col min="13" max="13" width="3.28515625" hidden="1" customWidth="1"/>
    <col min="14" max="14" width="3.28515625" customWidth="1"/>
    <col min="15" max="15" width="3.28515625" hidden="1" customWidth="1"/>
    <col min="16" max="16" width="3.28515625" customWidth="1"/>
    <col min="17" max="17" width="3.28515625" hidden="1" customWidth="1"/>
    <col min="18" max="18" width="3.28515625" customWidth="1"/>
    <col min="19" max="19" width="3.28515625" hidden="1" customWidth="1"/>
    <col min="20" max="20" width="3.28515625" customWidth="1"/>
    <col min="21" max="21" width="3.28515625" hidden="1" customWidth="1"/>
    <col min="22" max="22" width="3.28515625" customWidth="1"/>
    <col min="23" max="23" width="3.28515625" hidden="1" customWidth="1"/>
    <col min="24" max="24" width="3.28515625" customWidth="1"/>
    <col min="25" max="25" width="3.28515625" hidden="1" customWidth="1"/>
    <col min="26" max="26" width="3.28515625" customWidth="1"/>
    <col min="27" max="27" width="3.28515625" hidden="1" customWidth="1"/>
    <col min="28" max="28" width="3.28515625" customWidth="1"/>
    <col min="29" max="29" width="3.28515625" hidden="1" customWidth="1"/>
    <col min="30" max="30" width="3.28515625" customWidth="1"/>
    <col min="31" max="31" width="3.28515625" hidden="1" customWidth="1"/>
    <col min="32" max="32" width="3.28515625" customWidth="1"/>
    <col min="33" max="33" width="3.28515625" hidden="1" customWidth="1"/>
    <col min="34" max="34" width="3.28515625" customWidth="1"/>
    <col min="35" max="35" width="3.28515625" hidden="1" customWidth="1"/>
    <col min="36" max="36" width="3.28515625" customWidth="1"/>
    <col min="37" max="37" width="3.28515625" hidden="1" customWidth="1"/>
    <col min="38" max="38" width="3.28515625" customWidth="1"/>
    <col min="39" max="39" width="3.28515625" hidden="1" customWidth="1"/>
    <col min="40" max="40" width="3.28515625" customWidth="1"/>
    <col min="41" max="41" width="3.28515625" hidden="1" customWidth="1"/>
    <col min="42" max="42" width="3.28515625" customWidth="1"/>
    <col min="43" max="43" width="3.28515625" hidden="1" customWidth="1"/>
    <col min="44" max="44" width="3.28515625" customWidth="1"/>
    <col min="45" max="45" width="3.28515625" hidden="1" customWidth="1"/>
    <col min="46" max="46" width="3.28515625" customWidth="1"/>
    <col min="47" max="47" width="3.28515625" hidden="1" customWidth="1"/>
    <col min="48" max="48" width="3.28515625" customWidth="1"/>
    <col min="49" max="49" width="3.28515625" hidden="1" customWidth="1"/>
    <col min="50" max="50" width="3.28515625" customWidth="1"/>
    <col min="51" max="51" width="3.28515625" hidden="1" customWidth="1"/>
    <col min="52" max="52" width="3.28515625" customWidth="1"/>
    <col min="53" max="53" width="3.28515625" hidden="1" customWidth="1"/>
    <col min="54" max="54" width="3.28515625" customWidth="1"/>
    <col min="55" max="55" width="3.28515625" hidden="1" customWidth="1"/>
    <col min="56" max="56" width="3.28515625" customWidth="1"/>
    <col min="57" max="57" width="3.28515625" hidden="1" customWidth="1"/>
    <col min="58" max="58" width="3.28515625" customWidth="1"/>
    <col min="59" max="59" width="3.28515625" hidden="1" customWidth="1"/>
    <col min="60" max="60" width="3.28515625" customWidth="1"/>
    <col min="61" max="61" width="3.28515625" hidden="1" customWidth="1"/>
    <col min="62" max="62" width="3.28515625" customWidth="1"/>
    <col min="63" max="63" width="3.28515625" hidden="1" customWidth="1"/>
    <col min="64" max="64" width="3.28515625" customWidth="1"/>
    <col min="65" max="65" width="3.28515625" hidden="1" customWidth="1"/>
    <col min="66" max="66" width="3.28515625" customWidth="1"/>
    <col min="67" max="67" width="3.28515625" hidden="1" customWidth="1"/>
    <col min="68" max="68" width="3.28515625" customWidth="1"/>
    <col min="69" max="69" width="3.28515625" hidden="1" customWidth="1"/>
    <col min="70" max="70" width="3.28515625" customWidth="1"/>
    <col min="71" max="71" width="3.28515625" hidden="1" customWidth="1"/>
    <col min="72" max="72" width="3.28515625" customWidth="1"/>
    <col min="73" max="73" width="3.28515625" hidden="1" customWidth="1"/>
    <col min="74" max="74" width="3.28515625" customWidth="1"/>
    <col min="75" max="75" width="3.28515625" hidden="1" customWidth="1"/>
    <col min="76" max="76" width="3.28515625" customWidth="1"/>
    <col min="77" max="77" width="3.28515625" hidden="1" customWidth="1"/>
    <col min="78" max="78" width="3.28515625" customWidth="1"/>
    <col min="79" max="79" width="3.28515625" hidden="1" customWidth="1"/>
    <col min="80" max="80" width="3.28515625" customWidth="1"/>
    <col min="81" max="81" width="3.28515625" hidden="1" customWidth="1"/>
    <col min="82" max="82" width="3.28515625" customWidth="1"/>
    <col min="83" max="83" width="3.28515625" hidden="1" customWidth="1"/>
    <col min="84" max="84" width="3.28515625" customWidth="1"/>
    <col min="85" max="85" width="3.28515625" hidden="1" customWidth="1"/>
    <col min="86" max="86" width="3.28515625" customWidth="1"/>
    <col min="87" max="90" width="2.85546875" customWidth="1"/>
    <col min="91" max="91" width="3.140625" customWidth="1"/>
    <col min="92" max="92" width="4.5703125" customWidth="1"/>
    <col min="93" max="93" width="4.28515625" customWidth="1"/>
    <col min="94" max="94" width="8.28515625" customWidth="1"/>
    <col min="95" max="95" width="8.5703125" customWidth="1"/>
    <col min="96" max="96" width="5.28515625" customWidth="1"/>
    <col min="97" max="97" width="6" customWidth="1"/>
    <col min="98" max="98" width="11" customWidth="1"/>
    <col min="101" max="101" width="3.7109375" customWidth="1"/>
    <col min="102" max="102" width="26" customWidth="1"/>
    <col min="105" max="105" width="13.42578125" customWidth="1"/>
    <col min="107" max="107" width="12.7109375" customWidth="1"/>
  </cols>
  <sheetData>
    <row r="1" spans="1:109" ht="15" customHeight="1" x14ac:dyDescent="0.25">
      <c r="A1" s="291" t="str">
        <f>'DATA GURU'!C4</f>
        <v>ANALISIS HASIL EVALUASI BELAJAR USBN BAHASA INDONESIA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W1" s="116" t="str">
        <f>'DATA GURU'!C5</f>
        <v>KEGIATAN PEMBELAJARAN REMEDIAL DAN PENGAYAAN USBN BAHASA INDONESIA</v>
      </c>
      <c r="CX1" s="116"/>
      <c r="CY1" s="116"/>
      <c r="CZ1" s="116"/>
      <c r="DA1" s="116"/>
      <c r="DB1" s="116"/>
      <c r="DC1" s="116"/>
      <c r="DD1" s="116"/>
      <c r="DE1" s="116"/>
    </row>
    <row r="2" spans="1:109" ht="15" customHeight="1" x14ac:dyDescent="0.25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W2" s="116"/>
      <c r="CX2" s="116"/>
      <c r="CY2" s="116"/>
      <c r="CZ2" s="116"/>
      <c r="DA2" s="116"/>
      <c r="DB2" s="116"/>
      <c r="DC2" s="116"/>
      <c r="DD2" s="116"/>
      <c r="DE2" s="116"/>
    </row>
    <row r="3" spans="1:109" x14ac:dyDescent="0.25">
      <c r="CW3" s="53"/>
      <c r="CX3" s="53"/>
      <c r="CY3" s="53"/>
      <c r="CZ3" s="53"/>
      <c r="DA3" s="53"/>
      <c r="DB3" s="53"/>
      <c r="DC3" s="53"/>
    </row>
    <row r="4" spans="1:109" x14ac:dyDescent="0.25">
      <c r="A4" s="69"/>
      <c r="B4" s="58" t="s">
        <v>1</v>
      </c>
      <c r="C4" s="69"/>
      <c r="D4" s="69"/>
      <c r="E4" s="69"/>
      <c r="F4" s="69"/>
      <c r="G4" s="69"/>
      <c r="H4" s="69"/>
      <c r="I4" s="69"/>
      <c r="J4" s="69"/>
      <c r="K4" s="69"/>
      <c r="L4" s="61" t="s">
        <v>130</v>
      </c>
      <c r="M4" s="69"/>
      <c r="N4" s="62" t="str">
        <f>'DATA GURU'!C15</f>
        <v>Bahasa Indonesia</v>
      </c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W4" s="54"/>
      <c r="CX4" s="58" t="s">
        <v>1</v>
      </c>
      <c r="CY4" s="59" t="s">
        <v>130</v>
      </c>
      <c r="CZ4" s="62" t="str">
        <f>'DATA GURU'!C15</f>
        <v>Bahasa Indonesia</v>
      </c>
      <c r="DA4" s="60"/>
      <c r="DB4" s="60"/>
      <c r="DC4" s="60"/>
    </row>
    <row r="5" spans="1:109" x14ac:dyDescent="0.25">
      <c r="A5" s="69"/>
      <c r="B5" s="58" t="s">
        <v>131</v>
      </c>
      <c r="C5" s="69"/>
      <c r="D5" s="69"/>
      <c r="E5" s="69"/>
      <c r="F5" s="69"/>
      <c r="G5" s="69"/>
      <c r="H5" s="69"/>
      <c r="I5" s="69"/>
      <c r="J5" s="69"/>
      <c r="K5" s="69"/>
      <c r="L5" s="61" t="s">
        <v>130</v>
      </c>
      <c r="M5" s="69"/>
      <c r="N5" s="62" t="s">
        <v>132</v>
      </c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W5" s="54"/>
      <c r="CX5" s="58" t="s">
        <v>131</v>
      </c>
      <c r="CY5" s="59" t="s">
        <v>130</v>
      </c>
      <c r="CZ5" s="62" t="s">
        <v>132</v>
      </c>
      <c r="DA5" s="60"/>
      <c r="DB5" s="60"/>
      <c r="DC5" s="60"/>
    </row>
    <row r="6" spans="1:109" x14ac:dyDescent="0.25">
      <c r="A6" s="69"/>
      <c r="B6" s="58"/>
      <c r="C6" s="69"/>
      <c r="D6" s="69"/>
      <c r="E6" s="69"/>
      <c r="F6" s="69"/>
      <c r="G6" s="69"/>
      <c r="H6" s="69"/>
      <c r="I6" s="69"/>
      <c r="J6" s="69"/>
      <c r="K6" s="69"/>
      <c r="L6" s="61"/>
      <c r="M6" s="69"/>
      <c r="N6" s="62" t="s">
        <v>133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W6" s="54"/>
      <c r="CX6" s="58"/>
      <c r="CY6" s="58"/>
      <c r="CZ6" s="62" t="s">
        <v>133</v>
      </c>
      <c r="DA6" s="60"/>
      <c r="DB6" s="60"/>
      <c r="DC6" s="60"/>
    </row>
    <row r="7" spans="1:109" x14ac:dyDescent="0.25">
      <c r="A7" s="69"/>
      <c r="B7" s="58"/>
      <c r="C7" s="69"/>
      <c r="D7" s="69"/>
      <c r="E7" s="69"/>
      <c r="F7" s="69"/>
      <c r="G7" s="69"/>
      <c r="H7" s="69"/>
      <c r="I7" s="69"/>
      <c r="J7" s="69"/>
      <c r="K7" s="69"/>
      <c r="L7" s="61"/>
      <c r="M7" s="69"/>
      <c r="N7" s="62" t="s">
        <v>376</v>
      </c>
      <c r="O7" s="69"/>
      <c r="P7" s="92" t="str">
        <f>'DATA GURU'!C18</f>
        <v>2017 / 2018</v>
      </c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W7" s="54"/>
      <c r="CX7" s="58"/>
      <c r="CY7" s="58"/>
      <c r="CZ7" s="62" t="s">
        <v>376</v>
      </c>
      <c r="DA7" s="62" t="str">
        <f>'DATA GURU'!C18</f>
        <v>2017 / 2018</v>
      </c>
      <c r="DB7" s="60"/>
      <c r="DC7" s="60"/>
    </row>
    <row r="8" spans="1:109" x14ac:dyDescent="0.25">
      <c r="A8" s="69"/>
      <c r="B8" s="58" t="s">
        <v>134</v>
      </c>
      <c r="C8" s="69"/>
      <c r="D8" s="69"/>
      <c r="E8" s="69"/>
      <c r="F8" s="69"/>
      <c r="G8" s="69"/>
      <c r="H8" s="69"/>
      <c r="I8" s="69"/>
      <c r="J8" s="69"/>
      <c r="K8" s="69"/>
      <c r="L8" s="61" t="s">
        <v>130</v>
      </c>
      <c r="M8" s="69"/>
      <c r="N8" s="63">
        <f>'DATA GURU'!C19</f>
        <v>55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W8" s="54"/>
      <c r="CX8" s="58" t="s">
        <v>135</v>
      </c>
      <c r="CY8" s="59" t="s">
        <v>130</v>
      </c>
      <c r="CZ8" s="62" t="str">
        <f>'DATA GURU'!C17</f>
        <v>XII IPA / Genab</v>
      </c>
      <c r="DA8" s="61"/>
      <c r="DB8" s="63" t="s">
        <v>376</v>
      </c>
      <c r="DC8" s="62" t="str">
        <f>'DATA GURU'!C18</f>
        <v>2017 / 2018</v>
      </c>
    </row>
    <row r="9" spans="1:109" x14ac:dyDescent="0.25">
      <c r="A9" s="69"/>
      <c r="B9" s="58" t="s">
        <v>135</v>
      </c>
      <c r="C9" s="69"/>
      <c r="D9" s="69"/>
      <c r="E9" s="69"/>
      <c r="F9" s="69"/>
      <c r="G9" s="69"/>
      <c r="H9" s="69"/>
      <c r="I9" s="69"/>
      <c r="J9" s="69"/>
      <c r="K9" s="69"/>
      <c r="L9" s="61" t="s">
        <v>130</v>
      </c>
      <c r="M9" s="69"/>
      <c r="N9" s="62" t="str">
        <f>'DATA GURU'!C17</f>
        <v>XII IPA / Genab</v>
      </c>
      <c r="O9" s="69"/>
      <c r="P9" s="69"/>
      <c r="Q9" s="69"/>
      <c r="S9" s="69"/>
      <c r="U9" s="69"/>
      <c r="V9" s="69"/>
      <c r="X9" s="69"/>
      <c r="Y9" s="69"/>
      <c r="Z9" s="63" t="s">
        <v>376</v>
      </c>
      <c r="AA9" s="69"/>
      <c r="AB9" s="69"/>
      <c r="AC9" s="69"/>
      <c r="AD9" s="92" t="str">
        <f>'DATA GURU'!C18</f>
        <v>2017 / 2018</v>
      </c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W9" s="54"/>
      <c r="CX9" s="58" t="s">
        <v>136</v>
      </c>
      <c r="CY9" s="59" t="s">
        <v>130</v>
      </c>
      <c r="CZ9" s="62" t="str">
        <f>'DATA GURU'!C10</f>
        <v>SMA Negeri 2 Kuala Tungkal</v>
      </c>
      <c r="DA9" s="60"/>
      <c r="DB9" s="60"/>
      <c r="DC9" s="60"/>
    </row>
    <row r="10" spans="1:109" x14ac:dyDescent="0.25">
      <c r="A10" s="91"/>
      <c r="B10" s="58" t="s">
        <v>136</v>
      </c>
      <c r="C10" s="91"/>
      <c r="D10" s="91"/>
      <c r="E10" s="91"/>
      <c r="F10" s="91"/>
      <c r="G10" s="91"/>
      <c r="H10" s="69"/>
      <c r="I10" s="91"/>
      <c r="J10" s="69"/>
      <c r="K10" s="91"/>
      <c r="L10" s="61" t="s">
        <v>130</v>
      </c>
      <c r="M10" s="91"/>
      <c r="N10" s="62" t="str">
        <f>'DATA GURU'!C10</f>
        <v>SMA Negeri 2 Kuala Tungkal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69"/>
      <c r="CS10" s="69"/>
      <c r="CT10" s="69"/>
      <c r="CW10" s="54"/>
      <c r="CX10" s="58" t="s">
        <v>138</v>
      </c>
      <c r="CY10" s="59" t="s">
        <v>130</v>
      </c>
      <c r="CZ10" s="63">
        <f>COUNT(CW18:CW67)</f>
        <v>45</v>
      </c>
      <c r="DA10" s="62" t="s">
        <v>139</v>
      </c>
      <c r="DB10" s="60"/>
      <c r="DC10" s="60"/>
    </row>
    <row r="11" spans="1:109" x14ac:dyDescent="0.25">
      <c r="A11" s="69"/>
      <c r="B11" s="58" t="s">
        <v>140</v>
      </c>
      <c r="C11" s="69"/>
      <c r="D11" s="69"/>
      <c r="E11" s="69"/>
      <c r="F11" s="88"/>
      <c r="G11" s="69"/>
      <c r="H11" s="69"/>
      <c r="I11" s="69"/>
      <c r="J11" s="69"/>
      <c r="K11" s="69"/>
      <c r="L11" s="61" t="s">
        <v>130</v>
      </c>
      <c r="M11" s="69"/>
      <c r="N11" s="63">
        <f>'DATA GURU'!C21</f>
        <v>45</v>
      </c>
      <c r="O11" s="69"/>
      <c r="P11" s="92" t="s">
        <v>379</v>
      </c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W11" s="54"/>
      <c r="CX11" s="58"/>
      <c r="CY11" s="59"/>
      <c r="CZ11" s="63"/>
      <c r="DA11" s="60"/>
      <c r="DB11" s="60"/>
      <c r="DC11" s="60"/>
    </row>
    <row r="12" spans="1:109" ht="18" x14ac:dyDescent="0.25">
      <c r="A12" s="92"/>
      <c r="B12" s="58" t="s">
        <v>141</v>
      </c>
      <c r="C12" s="69"/>
      <c r="D12" s="69"/>
      <c r="E12" s="69"/>
      <c r="F12" s="88"/>
      <c r="G12" s="69"/>
      <c r="H12" s="69"/>
      <c r="I12" s="69"/>
      <c r="J12" s="69"/>
      <c r="K12" s="69"/>
      <c r="L12" s="61" t="s">
        <v>130</v>
      </c>
      <c r="M12" s="69"/>
      <c r="N12" s="62" t="str">
        <f>'DATA GURU'!C20</f>
        <v>Pilihan Ganda</v>
      </c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W12" s="54"/>
      <c r="CX12" s="207"/>
      <c r="CY12" s="59"/>
      <c r="CZ12" s="62"/>
      <c r="DA12" s="60"/>
      <c r="DB12" s="60"/>
      <c r="DC12" s="60"/>
    </row>
    <row r="13" spans="1:109" x14ac:dyDescent="0.25">
      <c r="A13" s="92"/>
      <c r="B13" s="58" t="s">
        <v>138</v>
      </c>
      <c r="C13" s="69"/>
      <c r="D13" s="69"/>
      <c r="E13" s="69"/>
      <c r="F13" s="88"/>
      <c r="G13" s="69"/>
      <c r="H13" s="69"/>
      <c r="I13" s="69"/>
      <c r="J13" s="69"/>
      <c r="K13" s="69"/>
      <c r="L13" s="61" t="s">
        <v>130</v>
      </c>
      <c r="M13" s="69"/>
      <c r="N13" s="301">
        <f>COUNT(A19:A123)</f>
        <v>105</v>
      </c>
      <c r="O13" s="301"/>
      <c r="P13" s="301"/>
      <c r="Q13" s="69"/>
      <c r="R13" s="62" t="s">
        <v>211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W13" s="54"/>
      <c r="CX13" s="60"/>
      <c r="CY13" s="60"/>
      <c r="CZ13" s="60"/>
      <c r="DA13" s="60"/>
      <c r="DB13" s="60"/>
      <c r="DC13" s="60"/>
    </row>
    <row r="14" spans="1:109" ht="15.75" thickBot="1" x14ac:dyDescent="0.3">
      <c r="A14" s="92"/>
      <c r="B14" s="69"/>
      <c r="C14" s="69"/>
      <c r="D14" s="69"/>
      <c r="E14" s="69"/>
      <c r="F14" s="88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W14" s="62" t="s">
        <v>142</v>
      </c>
      <c r="CX14" s="60"/>
      <c r="CY14" s="60"/>
      <c r="CZ14" s="60"/>
      <c r="DA14" s="60"/>
      <c r="DB14" s="60"/>
      <c r="DC14" s="60"/>
    </row>
    <row r="15" spans="1:109" ht="15" customHeight="1" x14ac:dyDescent="0.25">
      <c r="A15" s="292" t="s">
        <v>3</v>
      </c>
      <c r="B15" s="302" t="s">
        <v>5</v>
      </c>
      <c r="C15" s="303"/>
      <c r="D15" s="303"/>
      <c r="E15" s="304"/>
      <c r="F15" s="195" t="s">
        <v>222</v>
      </c>
      <c r="G15" s="196">
        <f>'DATA SISWA'!G14</f>
        <v>1</v>
      </c>
      <c r="H15" s="196">
        <f>'DATA SISWA'!H14</f>
        <v>1</v>
      </c>
      <c r="I15" s="196">
        <f>'DATA SISWA'!I14</f>
        <v>2</v>
      </c>
      <c r="J15" s="196">
        <f>'DATA SISWA'!J14</f>
        <v>2</v>
      </c>
      <c r="K15" s="196">
        <f>'DATA SISWA'!K14</f>
        <v>3</v>
      </c>
      <c r="L15" s="196">
        <f>'DATA SISWA'!L14</f>
        <v>3</v>
      </c>
      <c r="M15" s="196">
        <f>'DATA SISWA'!M14</f>
        <v>4</v>
      </c>
      <c r="N15" s="196">
        <f>'DATA SISWA'!N14</f>
        <v>4</v>
      </c>
      <c r="O15" s="196">
        <f>'DATA SISWA'!O14</f>
        <v>5</v>
      </c>
      <c r="P15" s="196">
        <f>'DATA SISWA'!P14</f>
        <v>5</v>
      </c>
      <c r="Q15" s="196">
        <f>'DATA SISWA'!Q14</f>
        <v>6</v>
      </c>
      <c r="R15" s="196">
        <f>'DATA SISWA'!R14</f>
        <v>6</v>
      </c>
      <c r="S15" s="196">
        <f>'DATA SISWA'!S14</f>
        <v>7</v>
      </c>
      <c r="T15" s="196">
        <f>'DATA SISWA'!T14</f>
        <v>7</v>
      </c>
      <c r="U15" s="196">
        <f>'DATA SISWA'!U14</f>
        <v>8</v>
      </c>
      <c r="V15" s="196">
        <f>'DATA SISWA'!V14</f>
        <v>8</v>
      </c>
      <c r="W15" s="196">
        <f>'DATA SISWA'!W14</f>
        <v>9</v>
      </c>
      <c r="X15" s="196">
        <f>'DATA SISWA'!X14</f>
        <v>9</v>
      </c>
      <c r="Y15" s="196">
        <f>'DATA SISWA'!Y14</f>
        <v>10</v>
      </c>
      <c r="Z15" s="196">
        <f>'DATA SISWA'!Z14</f>
        <v>10</v>
      </c>
      <c r="AA15" s="196">
        <f>'DATA SISWA'!AA14</f>
        <v>11</v>
      </c>
      <c r="AB15" s="196">
        <f>'DATA SISWA'!AB14</f>
        <v>11</v>
      </c>
      <c r="AC15" s="196">
        <f>'DATA SISWA'!AC14</f>
        <v>12</v>
      </c>
      <c r="AD15" s="196">
        <f>'DATA SISWA'!AD14</f>
        <v>12</v>
      </c>
      <c r="AE15" s="196">
        <f>'DATA SISWA'!AE14</f>
        <v>13</v>
      </c>
      <c r="AF15" s="196">
        <f>'DATA SISWA'!AF14</f>
        <v>13</v>
      </c>
      <c r="AG15" s="196">
        <f>'DATA SISWA'!AG14</f>
        <v>14</v>
      </c>
      <c r="AH15" s="196">
        <f>'DATA SISWA'!AH14</f>
        <v>14</v>
      </c>
      <c r="AI15" s="196">
        <f>'DATA SISWA'!AI14</f>
        <v>15</v>
      </c>
      <c r="AJ15" s="196">
        <f>'DATA SISWA'!AJ14</f>
        <v>15</v>
      </c>
      <c r="AK15" s="196">
        <f>'DATA SISWA'!AK14</f>
        <v>16</v>
      </c>
      <c r="AL15" s="196">
        <f>'DATA SISWA'!AL14</f>
        <v>16</v>
      </c>
      <c r="AM15" s="196">
        <f>'DATA SISWA'!AM14</f>
        <v>17</v>
      </c>
      <c r="AN15" s="196">
        <f>'DATA SISWA'!AN14</f>
        <v>17</v>
      </c>
      <c r="AO15" s="196">
        <f>'DATA SISWA'!AO14</f>
        <v>18</v>
      </c>
      <c r="AP15" s="196">
        <f>'DATA SISWA'!AP14</f>
        <v>18</v>
      </c>
      <c r="AQ15" s="196">
        <f>'DATA SISWA'!AQ14</f>
        <v>19</v>
      </c>
      <c r="AR15" s="196">
        <f>'DATA SISWA'!AR14</f>
        <v>19</v>
      </c>
      <c r="AS15" s="196">
        <f>'DATA SISWA'!AS14</f>
        <v>20</v>
      </c>
      <c r="AT15" s="196">
        <f>'DATA SISWA'!AT14</f>
        <v>20</v>
      </c>
      <c r="AU15" s="196">
        <f>'DATA SISWA'!AU14</f>
        <v>21</v>
      </c>
      <c r="AV15" s="196">
        <f>'DATA SISWA'!AV14</f>
        <v>21</v>
      </c>
      <c r="AW15" s="196">
        <f>'DATA SISWA'!AW14</f>
        <v>22</v>
      </c>
      <c r="AX15" s="196">
        <f>'DATA SISWA'!AX14</f>
        <v>22</v>
      </c>
      <c r="AY15" s="196">
        <f>'DATA SISWA'!AY14</f>
        <v>23</v>
      </c>
      <c r="AZ15" s="196">
        <f>'DATA SISWA'!AZ14</f>
        <v>23</v>
      </c>
      <c r="BA15" s="196">
        <f>'DATA SISWA'!BA14</f>
        <v>24</v>
      </c>
      <c r="BB15" s="196">
        <f>'DATA SISWA'!BB14</f>
        <v>24</v>
      </c>
      <c r="BC15" s="196">
        <f>'DATA SISWA'!BC14</f>
        <v>25</v>
      </c>
      <c r="BD15" s="196">
        <f>'DATA SISWA'!BD14</f>
        <v>25</v>
      </c>
      <c r="BE15" s="196">
        <f>'DATA SISWA'!BE14</f>
        <v>26</v>
      </c>
      <c r="BF15" s="196">
        <f>'DATA SISWA'!BF14</f>
        <v>26</v>
      </c>
      <c r="BG15" s="196">
        <f>'DATA SISWA'!BG14</f>
        <v>27</v>
      </c>
      <c r="BH15" s="196">
        <f>'DATA SISWA'!BH14</f>
        <v>27</v>
      </c>
      <c r="BI15" s="196">
        <f>'DATA SISWA'!BI14</f>
        <v>28</v>
      </c>
      <c r="BJ15" s="196">
        <f>'DATA SISWA'!BJ14</f>
        <v>28</v>
      </c>
      <c r="BK15" s="196">
        <f>'DATA SISWA'!BK14</f>
        <v>29</v>
      </c>
      <c r="BL15" s="196">
        <f>'DATA SISWA'!BL14</f>
        <v>29</v>
      </c>
      <c r="BM15" s="196">
        <f>'DATA SISWA'!BM14</f>
        <v>30</v>
      </c>
      <c r="BN15" s="196">
        <f>'DATA SISWA'!BN14</f>
        <v>30</v>
      </c>
      <c r="BO15" s="196">
        <f>'DATA SISWA'!BO14</f>
        <v>31</v>
      </c>
      <c r="BP15" s="196">
        <f>'DATA SISWA'!BP14</f>
        <v>31</v>
      </c>
      <c r="BQ15" s="196">
        <f>'DATA SISWA'!BQ14</f>
        <v>32</v>
      </c>
      <c r="BR15" s="196">
        <f>'DATA SISWA'!BR14</f>
        <v>32</v>
      </c>
      <c r="BS15" s="196">
        <f>'DATA SISWA'!BS14</f>
        <v>33</v>
      </c>
      <c r="BT15" s="196">
        <f>'DATA SISWA'!BT14</f>
        <v>33</v>
      </c>
      <c r="BU15" s="196">
        <f>'DATA SISWA'!BU14</f>
        <v>34</v>
      </c>
      <c r="BV15" s="196">
        <f>'DATA SISWA'!BV14</f>
        <v>34</v>
      </c>
      <c r="BW15" s="196">
        <f>'DATA SISWA'!BW14</f>
        <v>35</v>
      </c>
      <c r="BX15" s="196">
        <f>'DATA SISWA'!BX14</f>
        <v>35</v>
      </c>
      <c r="BY15" s="196">
        <f>'DATA SISWA'!BY14</f>
        <v>36</v>
      </c>
      <c r="BZ15" s="196">
        <f>'DATA SISWA'!BZ14</f>
        <v>36</v>
      </c>
      <c r="CA15" s="196">
        <f>'DATA SISWA'!CA14</f>
        <v>37</v>
      </c>
      <c r="CB15" s="196">
        <f>'DATA SISWA'!CB14</f>
        <v>37</v>
      </c>
      <c r="CC15" s="196">
        <f>'DATA SISWA'!CC14</f>
        <v>38</v>
      </c>
      <c r="CD15" s="196">
        <f>'DATA SISWA'!CD14</f>
        <v>38</v>
      </c>
      <c r="CE15" s="196">
        <f>'DATA SISWA'!CE14</f>
        <v>39</v>
      </c>
      <c r="CF15" s="196">
        <f>'DATA SISWA'!CF14</f>
        <v>39</v>
      </c>
      <c r="CG15" s="196">
        <f>'DATA SISWA'!CG14</f>
        <v>40</v>
      </c>
      <c r="CH15" s="196">
        <f>'DATA SISWA'!CH14</f>
        <v>40</v>
      </c>
      <c r="CI15" s="196">
        <f>'DATA SISWA'!CI14</f>
        <v>41</v>
      </c>
      <c r="CJ15" s="196">
        <f>'DATA SISWA'!CJ14</f>
        <v>42</v>
      </c>
      <c r="CK15" s="196">
        <f>'DATA SISWA'!CK14</f>
        <v>43</v>
      </c>
      <c r="CL15" s="196">
        <f>'DATA SISWA'!CL14</f>
        <v>44</v>
      </c>
      <c r="CM15" s="196">
        <f>'DATA SISWA'!CM14</f>
        <v>45</v>
      </c>
      <c r="CN15" s="295" t="s">
        <v>7</v>
      </c>
      <c r="CO15" s="295"/>
      <c r="CP15" s="297" t="s">
        <v>225</v>
      </c>
      <c r="CQ15" s="297" t="s">
        <v>226</v>
      </c>
      <c r="CR15" s="297" t="s">
        <v>227</v>
      </c>
      <c r="CS15" s="297"/>
      <c r="CT15" s="312" t="s">
        <v>9</v>
      </c>
      <c r="CW15" s="60"/>
      <c r="CX15" s="60"/>
      <c r="CY15" s="60"/>
      <c r="CZ15" s="60"/>
      <c r="DA15" s="60"/>
      <c r="DB15" s="60"/>
      <c r="DC15" s="60"/>
    </row>
    <row r="16" spans="1:109" x14ac:dyDescent="0.25">
      <c r="A16" s="293"/>
      <c r="B16" s="305"/>
      <c r="C16" s="306"/>
      <c r="D16" s="306"/>
      <c r="E16" s="307"/>
      <c r="F16" s="197" t="s">
        <v>223</v>
      </c>
      <c r="G16" s="197" t="str">
        <f>'DATA SISWA'!G15</f>
        <v>C</v>
      </c>
      <c r="H16" s="197" t="str">
        <f>'DATA SISWA'!H15</f>
        <v>C</v>
      </c>
      <c r="I16" s="197" t="str">
        <f>'DATA SISWA'!I15</f>
        <v>E</v>
      </c>
      <c r="J16" s="197" t="str">
        <f>'DATA SISWA'!J15</f>
        <v>E</v>
      </c>
      <c r="K16" s="197" t="str">
        <f>'DATA SISWA'!K15</f>
        <v>E</v>
      </c>
      <c r="L16" s="197" t="str">
        <f>'DATA SISWA'!L15</f>
        <v>E</v>
      </c>
      <c r="M16" s="197" t="str">
        <f>'DATA SISWA'!M15</f>
        <v>B</v>
      </c>
      <c r="N16" s="197" t="str">
        <f>'DATA SISWA'!N15</f>
        <v>B</v>
      </c>
      <c r="O16" s="197" t="str">
        <f>'DATA SISWA'!O15</f>
        <v>B</v>
      </c>
      <c r="P16" s="197" t="str">
        <f>'DATA SISWA'!P15</f>
        <v>B</v>
      </c>
      <c r="Q16" s="197" t="str">
        <f>'DATA SISWA'!Q15</f>
        <v>B</v>
      </c>
      <c r="R16" s="197" t="str">
        <f>'DATA SISWA'!R15</f>
        <v>B</v>
      </c>
      <c r="S16" s="197" t="str">
        <f>'DATA SISWA'!S15</f>
        <v>D</v>
      </c>
      <c r="T16" s="197" t="str">
        <f>'DATA SISWA'!T15</f>
        <v>D</v>
      </c>
      <c r="U16" s="197" t="str">
        <f>'DATA SISWA'!U15</f>
        <v>A</v>
      </c>
      <c r="V16" s="197" t="str">
        <f>'DATA SISWA'!V15</f>
        <v>A</v>
      </c>
      <c r="W16" s="197" t="str">
        <f>'DATA SISWA'!W15</f>
        <v>A</v>
      </c>
      <c r="X16" s="197" t="str">
        <f>'DATA SISWA'!X15</f>
        <v>A</v>
      </c>
      <c r="Y16" s="197" t="str">
        <f>'DATA SISWA'!Y15</f>
        <v>C</v>
      </c>
      <c r="Z16" s="197" t="str">
        <f>'DATA SISWA'!Z15</f>
        <v>C</v>
      </c>
      <c r="AA16" s="197" t="str">
        <f>'DATA SISWA'!AA15</f>
        <v>C</v>
      </c>
      <c r="AB16" s="197" t="str">
        <f>'DATA SISWA'!AB15</f>
        <v>C</v>
      </c>
      <c r="AC16" s="197" t="str">
        <f>'DATA SISWA'!AC15</f>
        <v>B</v>
      </c>
      <c r="AD16" s="197" t="str">
        <f>'DATA SISWA'!AD15</f>
        <v>B</v>
      </c>
      <c r="AE16" s="197" t="str">
        <f>'DATA SISWA'!AE15</f>
        <v>A</v>
      </c>
      <c r="AF16" s="197" t="str">
        <f>'DATA SISWA'!AF15</f>
        <v>A</v>
      </c>
      <c r="AG16" s="197" t="str">
        <f>'DATA SISWA'!AG15</f>
        <v>A</v>
      </c>
      <c r="AH16" s="197" t="str">
        <f>'DATA SISWA'!AH15</f>
        <v>A</v>
      </c>
      <c r="AI16" s="197" t="str">
        <f>'DATA SISWA'!AI15</f>
        <v>E</v>
      </c>
      <c r="AJ16" s="197" t="str">
        <f>'DATA SISWA'!AJ15</f>
        <v>E</v>
      </c>
      <c r="AK16" s="197" t="str">
        <f>'DATA SISWA'!AK15</f>
        <v>C</v>
      </c>
      <c r="AL16" s="197" t="str">
        <f>'DATA SISWA'!AL15</f>
        <v>C</v>
      </c>
      <c r="AM16" s="197" t="str">
        <f>'DATA SISWA'!AM15</f>
        <v>A</v>
      </c>
      <c r="AN16" s="197" t="str">
        <f>'DATA SISWA'!AN15</f>
        <v>A</v>
      </c>
      <c r="AO16" s="197" t="str">
        <f>'DATA SISWA'!AO15</f>
        <v>C</v>
      </c>
      <c r="AP16" s="197" t="str">
        <f>'DATA SISWA'!AP15</f>
        <v>C</v>
      </c>
      <c r="AQ16" s="197" t="str">
        <f>'DATA SISWA'!AQ15</f>
        <v>C</v>
      </c>
      <c r="AR16" s="197" t="str">
        <f>'DATA SISWA'!AR15</f>
        <v>C</v>
      </c>
      <c r="AS16" s="197" t="str">
        <f>'DATA SISWA'!AS15</f>
        <v>A</v>
      </c>
      <c r="AT16" s="197" t="str">
        <f>'DATA SISWA'!AT15</f>
        <v>A</v>
      </c>
      <c r="AU16" s="197" t="str">
        <f>'DATA SISWA'!AU15</f>
        <v>B</v>
      </c>
      <c r="AV16" s="197" t="str">
        <f>'DATA SISWA'!AV15</f>
        <v>B</v>
      </c>
      <c r="AW16" s="197" t="str">
        <f>'DATA SISWA'!AW15</f>
        <v>A</v>
      </c>
      <c r="AX16" s="197" t="str">
        <f>'DATA SISWA'!AX15</f>
        <v>A</v>
      </c>
      <c r="AY16" s="197" t="str">
        <f>'DATA SISWA'!AY15</f>
        <v>E</v>
      </c>
      <c r="AZ16" s="197" t="str">
        <f>'DATA SISWA'!AZ15</f>
        <v>E</v>
      </c>
      <c r="BA16" s="197" t="str">
        <f>'DATA SISWA'!BA15</f>
        <v>C</v>
      </c>
      <c r="BB16" s="197" t="str">
        <f>'DATA SISWA'!BB15</f>
        <v>C</v>
      </c>
      <c r="BC16" s="197" t="str">
        <f>'DATA SISWA'!BC15</f>
        <v>A</v>
      </c>
      <c r="BD16" s="197" t="str">
        <f>'DATA SISWA'!BD15</f>
        <v>A</v>
      </c>
      <c r="BE16" s="197" t="str">
        <f>'DATA SISWA'!BE15</f>
        <v>E</v>
      </c>
      <c r="BF16" s="197" t="str">
        <f>'DATA SISWA'!BF15</f>
        <v>E</v>
      </c>
      <c r="BG16" s="197" t="str">
        <f>'DATA SISWA'!BG15</f>
        <v>E</v>
      </c>
      <c r="BH16" s="197" t="str">
        <f>'DATA SISWA'!BH15</f>
        <v>E</v>
      </c>
      <c r="BI16" s="197" t="str">
        <f>'DATA SISWA'!BI15</f>
        <v>B</v>
      </c>
      <c r="BJ16" s="197" t="str">
        <f>'DATA SISWA'!BJ15</f>
        <v>B</v>
      </c>
      <c r="BK16" s="197" t="str">
        <f>'DATA SISWA'!BK15</f>
        <v>B</v>
      </c>
      <c r="BL16" s="197" t="str">
        <f>'DATA SISWA'!BL15</f>
        <v>B</v>
      </c>
      <c r="BM16" s="197" t="str">
        <f>'DATA SISWA'!BM15</f>
        <v>E</v>
      </c>
      <c r="BN16" s="197" t="str">
        <f>'DATA SISWA'!BN15</f>
        <v>E</v>
      </c>
      <c r="BO16" s="197" t="str">
        <f>'DATA SISWA'!BO15</f>
        <v>E</v>
      </c>
      <c r="BP16" s="197" t="str">
        <f>'DATA SISWA'!BP15</f>
        <v>E</v>
      </c>
      <c r="BQ16" s="197" t="str">
        <f>'DATA SISWA'!BQ15</f>
        <v>D</v>
      </c>
      <c r="BR16" s="197" t="str">
        <f>'DATA SISWA'!BR15</f>
        <v>D</v>
      </c>
      <c r="BS16" s="197" t="str">
        <f>'DATA SISWA'!BS15</f>
        <v>E</v>
      </c>
      <c r="BT16" s="197" t="str">
        <f>'DATA SISWA'!BT15</f>
        <v>E</v>
      </c>
      <c r="BU16" s="197" t="str">
        <f>'DATA SISWA'!BU15</f>
        <v>D</v>
      </c>
      <c r="BV16" s="197" t="str">
        <f>'DATA SISWA'!BV15</f>
        <v>D</v>
      </c>
      <c r="BW16" s="197" t="str">
        <f>'DATA SISWA'!BW15</f>
        <v>A</v>
      </c>
      <c r="BX16" s="197" t="str">
        <f>'DATA SISWA'!BX15</f>
        <v>A</v>
      </c>
      <c r="BY16" s="197" t="str">
        <f>'DATA SISWA'!BY15</f>
        <v>D</v>
      </c>
      <c r="BZ16" s="197" t="str">
        <f>'DATA SISWA'!BZ15</f>
        <v>D</v>
      </c>
      <c r="CA16" s="197" t="str">
        <f>'DATA SISWA'!CA15</f>
        <v>A</v>
      </c>
      <c r="CB16" s="197" t="str">
        <f>'DATA SISWA'!CB15</f>
        <v>A</v>
      </c>
      <c r="CC16" s="197" t="str">
        <f>'DATA SISWA'!CC15</f>
        <v>A</v>
      </c>
      <c r="CD16" s="197" t="str">
        <f>'DATA SISWA'!CD15</f>
        <v>A</v>
      </c>
      <c r="CE16" s="197" t="str">
        <f>'DATA SISWA'!CE15</f>
        <v>D</v>
      </c>
      <c r="CF16" s="197" t="str">
        <f>'DATA SISWA'!CF15</f>
        <v>D</v>
      </c>
      <c r="CG16" s="197" t="str">
        <f>'DATA SISWA'!CG15</f>
        <v>C</v>
      </c>
      <c r="CH16" s="197" t="str">
        <f>'DATA SISWA'!CH15</f>
        <v>C</v>
      </c>
      <c r="CI16" s="197">
        <f>'DATA SISWA'!CI15</f>
        <v>4</v>
      </c>
      <c r="CJ16" s="197">
        <f>'DATA SISWA'!CJ15</f>
        <v>5</v>
      </c>
      <c r="CK16" s="197">
        <f>'DATA SISWA'!CK15</f>
        <v>7</v>
      </c>
      <c r="CL16" s="197">
        <f>'DATA SISWA'!CL15</f>
        <v>7</v>
      </c>
      <c r="CM16" s="197">
        <f>'DATA SISWA'!CM15</f>
        <v>7</v>
      </c>
      <c r="CN16" s="296"/>
      <c r="CO16" s="296"/>
      <c r="CP16" s="298"/>
      <c r="CQ16" s="298"/>
      <c r="CR16" s="298"/>
      <c r="CS16" s="298"/>
      <c r="CT16" s="313"/>
      <c r="CW16" s="289" t="s">
        <v>144</v>
      </c>
      <c r="CX16" s="289" t="s">
        <v>145</v>
      </c>
      <c r="CY16" s="283" t="s">
        <v>146</v>
      </c>
      <c r="CZ16" s="284"/>
      <c r="DA16" s="202" t="s">
        <v>147</v>
      </c>
      <c r="DB16" s="202" t="s">
        <v>148</v>
      </c>
      <c r="DC16" s="202" t="s">
        <v>149</v>
      </c>
    </row>
    <row r="17" spans="1:107" x14ac:dyDescent="0.25">
      <c r="A17" s="293"/>
      <c r="B17" s="305"/>
      <c r="C17" s="306"/>
      <c r="D17" s="306"/>
      <c r="E17" s="307"/>
      <c r="F17" s="198" t="s">
        <v>143</v>
      </c>
      <c r="G17" s="199">
        <v>1.75</v>
      </c>
      <c r="H17" s="199">
        <v>1.75</v>
      </c>
      <c r="I17" s="199">
        <v>1.75</v>
      </c>
      <c r="J17" s="199">
        <v>1.75</v>
      </c>
      <c r="K17" s="199">
        <v>1.75</v>
      </c>
      <c r="L17" s="199">
        <v>1.75</v>
      </c>
      <c r="M17" s="199">
        <v>1.75</v>
      </c>
      <c r="N17" s="199">
        <v>1.75</v>
      </c>
      <c r="O17" s="199">
        <v>1.75</v>
      </c>
      <c r="P17" s="199">
        <v>1.75</v>
      </c>
      <c r="Q17" s="199">
        <v>1.75</v>
      </c>
      <c r="R17" s="199">
        <v>1.75</v>
      </c>
      <c r="S17" s="199">
        <v>1.75</v>
      </c>
      <c r="T17" s="199">
        <v>1.75</v>
      </c>
      <c r="U17" s="199">
        <v>1.75</v>
      </c>
      <c r="V17" s="199">
        <v>1.75</v>
      </c>
      <c r="W17" s="199">
        <v>1.75</v>
      </c>
      <c r="X17" s="199">
        <v>1.75</v>
      </c>
      <c r="Y17" s="199">
        <v>1.75</v>
      </c>
      <c r="Z17" s="199">
        <v>1.75</v>
      </c>
      <c r="AA17" s="199">
        <v>1.75</v>
      </c>
      <c r="AB17" s="199">
        <v>1.75</v>
      </c>
      <c r="AC17" s="199">
        <v>1.75</v>
      </c>
      <c r="AD17" s="199">
        <v>1.75</v>
      </c>
      <c r="AE17" s="199">
        <v>1.75</v>
      </c>
      <c r="AF17" s="199">
        <v>1.75</v>
      </c>
      <c r="AG17" s="199">
        <v>1.75</v>
      </c>
      <c r="AH17" s="199">
        <v>1.75</v>
      </c>
      <c r="AI17" s="199">
        <v>1.75</v>
      </c>
      <c r="AJ17" s="199">
        <v>1.75</v>
      </c>
      <c r="AK17" s="199">
        <v>1.75</v>
      </c>
      <c r="AL17" s="199">
        <v>1.75</v>
      </c>
      <c r="AM17" s="199">
        <v>1.75</v>
      </c>
      <c r="AN17" s="199">
        <v>1.75</v>
      </c>
      <c r="AO17" s="199">
        <v>1.75</v>
      </c>
      <c r="AP17" s="199">
        <v>1.75</v>
      </c>
      <c r="AQ17" s="199">
        <v>1.75</v>
      </c>
      <c r="AR17" s="199">
        <v>1.75</v>
      </c>
      <c r="AS17" s="199">
        <v>1.75</v>
      </c>
      <c r="AT17" s="199">
        <v>1.75</v>
      </c>
      <c r="AU17" s="199">
        <v>1.75</v>
      </c>
      <c r="AV17" s="199">
        <v>1.75</v>
      </c>
      <c r="AW17" s="199">
        <v>1.75</v>
      </c>
      <c r="AX17" s="199">
        <v>1.75</v>
      </c>
      <c r="AY17" s="199">
        <v>1.75</v>
      </c>
      <c r="AZ17" s="199">
        <v>1.75</v>
      </c>
      <c r="BA17" s="199">
        <v>1.75</v>
      </c>
      <c r="BB17" s="199">
        <v>1.75</v>
      </c>
      <c r="BC17" s="199">
        <v>1.75</v>
      </c>
      <c r="BD17" s="199">
        <v>1.75</v>
      </c>
      <c r="BE17" s="199">
        <v>1.75</v>
      </c>
      <c r="BF17" s="199">
        <v>1.75</v>
      </c>
      <c r="BG17" s="199">
        <v>1.75</v>
      </c>
      <c r="BH17" s="199">
        <v>1.75</v>
      </c>
      <c r="BI17" s="199">
        <v>1.75</v>
      </c>
      <c r="BJ17" s="199">
        <v>1.75</v>
      </c>
      <c r="BK17" s="199">
        <v>1.75</v>
      </c>
      <c r="BL17" s="199">
        <v>1.75</v>
      </c>
      <c r="BM17" s="199">
        <v>1.75</v>
      </c>
      <c r="BN17" s="199">
        <v>1.75</v>
      </c>
      <c r="BO17" s="199">
        <v>1.75</v>
      </c>
      <c r="BP17" s="199">
        <v>1.75</v>
      </c>
      <c r="BQ17" s="199">
        <v>1.75</v>
      </c>
      <c r="BR17" s="199">
        <v>1.75</v>
      </c>
      <c r="BS17" s="199">
        <v>1.75</v>
      </c>
      <c r="BT17" s="199">
        <v>1.75</v>
      </c>
      <c r="BU17" s="199">
        <v>1.75</v>
      </c>
      <c r="BV17" s="199">
        <v>1.75</v>
      </c>
      <c r="BW17" s="199">
        <v>1.75</v>
      </c>
      <c r="BX17" s="199">
        <v>1.75</v>
      </c>
      <c r="BY17" s="199">
        <v>1.75</v>
      </c>
      <c r="BZ17" s="199">
        <v>1.75</v>
      </c>
      <c r="CA17" s="199">
        <v>1.75</v>
      </c>
      <c r="CB17" s="199">
        <v>1.75</v>
      </c>
      <c r="CC17" s="199">
        <v>1.75</v>
      </c>
      <c r="CD17" s="199">
        <v>1.75</v>
      </c>
      <c r="CE17" s="199">
        <v>1.75</v>
      </c>
      <c r="CF17" s="199">
        <v>1.75</v>
      </c>
      <c r="CG17" s="199">
        <v>1.75</v>
      </c>
      <c r="CH17" s="199">
        <v>1.75</v>
      </c>
      <c r="CI17" s="200">
        <v>4</v>
      </c>
      <c r="CJ17" s="200">
        <v>5</v>
      </c>
      <c r="CK17" s="200">
        <v>7</v>
      </c>
      <c r="CL17" s="200">
        <v>7</v>
      </c>
      <c r="CM17" s="200">
        <v>7</v>
      </c>
      <c r="CN17" s="299" t="s">
        <v>17</v>
      </c>
      <c r="CO17" s="299" t="s">
        <v>21</v>
      </c>
      <c r="CP17" s="298"/>
      <c r="CQ17" s="298"/>
      <c r="CR17" s="311" t="s">
        <v>150</v>
      </c>
      <c r="CS17" s="311" t="s">
        <v>151</v>
      </c>
      <c r="CT17" s="313"/>
      <c r="CW17" s="290"/>
      <c r="CX17" s="290"/>
      <c r="CY17" s="285"/>
      <c r="CZ17" s="286"/>
      <c r="DA17" s="203" t="s">
        <v>152</v>
      </c>
      <c r="DB17" s="203" t="s">
        <v>153</v>
      </c>
      <c r="DC17" s="203" t="s">
        <v>154</v>
      </c>
    </row>
    <row r="18" spans="1:107" ht="15.75" thickBot="1" x14ac:dyDescent="0.3">
      <c r="A18" s="294"/>
      <c r="B18" s="308"/>
      <c r="C18" s="309"/>
      <c r="D18" s="309"/>
      <c r="E18" s="310"/>
      <c r="F18" s="201" t="s">
        <v>224</v>
      </c>
      <c r="G18" s="314" t="s">
        <v>228</v>
      </c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4" t="s">
        <v>401</v>
      </c>
      <c r="CJ18" s="315"/>
      <c r="CK18" s="315"/>
      <c r="CL18" s="315"/>
      <c r="CM18" s="316"/>
      <c r="CN18" s="300"/>
      <c r="CO18" s="300"/>
      <c r="CP18" s="298"/>
      <c r="CQ18" s="298"/>
      <c r="CR18" s="311"/>
      <c r="CS18" s="311"/>
      <c r="CT18" s="313"/>
      <c r="CW18" s="64">
        <v>1</v>
      </c>
      <c r="CX18" s="157" t="str">
        <f t="shared" ref="CX18" si="0">F19</f>
        <v>ANDI YANSYAH</v>
      </c>
      <c r="CY18" s="287" t="s">
        <v>155</v>
      </c>
      <c r="CZ18" s="288"/>
      <c r="DA18" s="64" t="s">
        <v>156</v>
      </c>
      <c r="DB18" s="64" t="s">
        <v>157</v>
      </c>
      <c r="DC18" s="64" t="s">
        <v>158</v>
      </c>
    </row>
    <row r="19" spans="1:107" x14ac:dyDescent="0.25">
      <c r="A19" s="97">
        <v>1</v>
      </c>
      <c r="B19" s="147" t="str">
        <f>'DATA SISWA'!C16</f>
        <v>06-</v>
      </c>
      <c r="C19" s="148" t="str">
        <f>'DATA SISWA'!D16</f>
        <v>005-</v>
      </c>
      <c r="D19" s="148" t="str">
        <f>'DATA SISWA'!E16</f>
        <v>018-</v>
      </c>
      <c r="E19" s="149">
        <f>'DATA SISWA'!F16</f>
        <v>7</v>
      </c>
      <c r="F19" s="95" t="str">
        <f>'DATA SISWA'!B16</f>
        <v>ANDI YANSYAH</v>
      </c>
      <c r="G19" s="166" t="str">
        <f>'DATA SISWA'!G16</f>
        <v>C</v>
      </c>
      <c r="H19" s="167">
        <f>IF(G19=$G$16,1.75,0)</f>
        <v>1.75</v>
      </c>
      <c r="I19" s="166" t="str">
        <f>'DATA SISWA'!I16</f>
        <v>E</v>
      </c>
      <c r="J19" s="167">
        <f>IF(I19=$I$16,1.75,0)</f>
        <v>1.75</v>
      </c>
      <c r="K19" s="166" t="str">
        <f>'DATA SISWA'!K16</f>
        <v>E</v>
      </c>
      <c r="L19" s="167">
        <f>IF(K19=$K$16,1.75,0)</f>
        <v>1.75</v>
      </c>
      <c r="M19" s="166" t="str">
        <f>'DATA SISWA'!M16</f>
        <v>E</v>
      </c>
      <c r="N19" s="167">
        <f>IF(M19=$M$16,1.75,0)</f>
        <v>0</v>
      </c>
      <c r="O19" s="166" t="str">
        <f>'DATA SISWA'!O16</f>
        <v>A</v>
      </c>
      <c r="P19" s="167">
        <f>IF(O19=$O$16,1.75,0)</f>
        <v>0</v>
      </c>
      <c r="Q19" s="166" t="str">
        <f>'DATA SISWA'!Q16</f>
        <v>A</v>
      </c>
      <c r="R19" s="167">
        <f>IF(Q19=$Q$16,1.75,0)</f>
        <v>0</v>
      </c>
      <c r="S19" s="166" t="str">
        <f>'DATA SISWA'!S16</f>
        <v>D</v>
      </c>
      <c r="T19" s="167">
        <f>IF(S19=$S$16,1.75,0)</f>
        <v>1.75</v>
      </c>
      <c r="U19" s="166" t="str">
        <f>'DATA SISWA'!U16</f>
        <v>E</v>
      </c>
      <c r="V19" s="167">
        <f>IF(U19=$U$16,1.75,0)</f>
        <v>0</v>
      </c>
      <c r="W19" s="166" t="str">
        <f>'DATA SISWA'!W16</f>
        <v>B</v>
      </c>
      <c r="X19" s="167">
        <f>IF(W19=$W$16,1.75,0)</f>
        <v>0</v>
      </c>
      <c r="Y19" s="166" t="str">
        <f>'DATA SISWA'!Y16</f>
        <v>E</v>
      </c>
      <c r="Z19" s="167">
        <f>IF(Y19=$Y$16,1.75,0)</f>
        <v>0</v>
      </c>
      <c r="AA19" s="166" t="str">
        <f>'DATA SISWA'!AA16</f>
        <v>C</v>
      </c>
      <c r="AB19" s="167">
        <f>IF(AA19=$AA$16,1.75,0)</f>
        <v>1.75</v>
      </c>
      <c r="AC19" s="167" t="str">
        <f>'DATA SISWA'!AC16</f>
        <v>B</v>
      </c>
      <c r="AD19" s="168">
        <f t="shared" ref="AD19:AD82" si="1">IF(AC19=$AC$16,1.75,0)</f>
        <v>1.75</v>
      </c>
      <c r="AE19" s="167" t="str">
        <f>'DATA SISWA'!AE16</f>
        <v>A</v>
      </c>
      <c r="AF19" s="167">
        <f>IF(AE19=$AE$16,1.75,0)</f>
        <v>1.75</v>
      </c>
      <c r="AG19" s="167" t="str">
        <f>'DATA SISWA'!AG16</f>
        <v>D</v>
      </c>
      <c r="AH19" s="168">
        <f t="shared" ref="AH19:AH82" si="2">IF(AG19=$AG$16,1.75,0)</f>
        <v>0</v>
      </c>
      <c r="AI19" s="167" t="str">
        <f>'DATA SISWA'!AI16</f>
        <v>B</v>
      </c>
      <c r="AJ19" s="167">
        <f>IF(AI19=$AI$16,1.75,0)</f>
        <v>0</v>
      </c>
      <c r="AK19" s="167" t="str">
        <f>'DATA SISWA'!AK16</f>
        <v>A</v>
      </c>
      <c r="AL19" s="168">
        <f t="shared" ref="AL19:AL82" si="3">IF(AK19=$AK$16,1.75,0)</f>
        <v>0</v>
      </c>
      <c r="AM19" s="167" t="str">
        <f>'DATA SISWA'!AM16</f>
        <v>E</v>
      </c>
      <c r="AN19" s="167">
        <f>IF(AM19=$AM$16,1.75,0)</f>
        <v>0</v>
      </c>
      <c r="AO19" s="167" t="str">
        <f>'DATA SISWA'!AO16</f>
        <v>C</v>
      </c>
      <c r="AP19" s="168">
        <f t="shared" ref="AP19:AP82" si="4">IF(AO19=$AO$16,1.75,0)</f>
        <v>1.75</v>
      </c>
      <c r="AQ19" s="167" t="str">
        <f>'DATA SISWA'!AQ16</f>
        <v>C</v>
      </c>
      <c r="AR19" s="167">
        <f>IF(AQ19=$AQ$16,1.75,0)</f>
        <v>1.75</v>
      </c>
      <c r="AS19" s="167" t="str">
        <f>'DATA SISWA'!AS16</f>
        <v>B</v>
      </c>
      <c r="AT19" s="168">
        <f t="shared" ref="AT19:AT82" si="5">IF(AS19=$AS$16,1.75,0)</f>
        <v>0</v>
      </c>
      <c r="AU19" s="167" t="str">
        <f>'DATA SISWA'!AU16</f>
        <v>D</v>
      </c>
      <c r="AV19" s="167">
        <f>IF(AU19=$AU$16,1.75,0)</f>
        <v>0</v>
      </c>
      <c r="AW19" s="167" t="str">
        <f>'DATA SISWA'!AW16</f>
        <v>E</v>
      </c>
      <c r="AX19" s="168">
        <f t="shared" ref="AX19:AX82" si="6">IF(AW19=$AW$16,1.75,0)</f>
        <v>0</v>
      </c>
      <c r="AY19" s="167" t="str">
        <f>'DATA SISWA'!AY16</f>
        <v>D</v>
      </c>
      <c r="AZ19" s="167">
        <f>IF(AY19=$AY$16,1.75,0)</f>
        <v>0</v>
      </c>
      <c r="BA19" s="167" t="str">
        <f>'DATA SISWA'!BA16</f>
        <v>D</v>
      </c>
      <c r="BB19" s="168">
        <f t="shared" ref="BB19:BB82" si="7">IF(BA19=$BA$16,1.75,0)</f>
        <v>0</v>
      </c>
      <c r="BC19" s="167" t="str">
        <f>'DATA SISWA'!BC16</f>
        <v>E</v>
      </c>
      <c r="BD19" s="167">
        <f>IF(BC19=$BC$16,1.75,0)</f>
        <v>0</v>
      </c>
      <c r="BE19" s="167" t="str">
        <f>'DATA SISWA'!BE16</f>
        <v>B</v>
      </c>
      <c r="BF19" s="168">
        <f t="shared" ref="BF19:BF82" si="8">IF(BE19=$BE$16,1.75,0)</f>
        <v>0</v>
      </c>
      <c r="BG19" s="167" t="str">
        <f>'DATA SISWA'!BG16</f>
        <v>E</v>
      </c>
      <c r="BH19" s="167">
        <f>IF(BG19=$BG$16,1.75,0)</f>
        <v>1.75</v>
      </c>
      <c r="BI19" s="167" t="str">
        <f>'DATA SISWA'!BI16</f>
        <v>E</v>
      </c>
      <c r="BJ19" s="168">
        <f t="shared" ref="BJ19:BJ82" si="9">IF(BI19=$BI$16,1.75,0)</f>
        <v>0</v>
      </c>
      <c r="BK19" s="167" t="str">
        <f>'DATA SISWA'!BK16</f>
        <v>B</v>
      </c>
      <c r="BL19" s="167">
        <f>IF(BK19=$BK$16,1.75,0)</f>
        <v>1.75</v>
      </c>
      <c r="BM19" s="167" t="str">
        <f>'DATA SISWA'!BM16</f>
        <v>E</v>
      </c>
      <c r="BN19" s="168">
        <f t="shared" ref="BN19:BN82" si="10">IF(BM19=$BM$16,1.75,0)</f>
        <v>1.75</v>
      </c>
      <c r="BO19" s="167" t="str">
        <f>'DATA SISWA'!BO16</f>
        <v>E</v>
      </c>
      <c r="BP19" s="167">
        <f>IF(BO19=$BO$16,1.75,0)</f>
        <v>1.75</v>
      </c>
      <c r="BQ19" s="167" t="str">
        <f>'DATA SISWA'!BQ16</f>
        <v>D</v>
      </c>
      <c r="BR19" s="168">
        <f t="shared" ref="BR19:BR82" si="11">IF(BQ19=$BQ$16,1.75,0)</f>
        <v>1.75</v>
      </c>
      <c r="BS19" s="167" t="str">
        <f>'DATA SISWA'!BS16</f>
        <v>A</v>
      </c>
      <c r="BT19" s="167">
        <f>IF(BS19=$BS$16,1.75,0)</f>
        <v>0</v>
      </c>
      <c r="BU19" s="167" t="str">
        <f>'DATA SISWA'!BU16</f>
        <v>D</v>
      </c>
      <c r="BV19" s="168">
        <f t="shared" ref="BV19:BV82" si="12">IF(BU19=$BU$16,1.75,0)</f>
        <v>1.75</v>
      </c>
      <c r="BW19" s="167" t="str">
        <f>'DATA SISWA'!BW16</f>
        <v>A</v>
      </c>
      <c r="BX19" s="167">
        <f>IF(BW19=$BW$16,1.75,0)</f>
        <v>1.75</v>
      </c>
      <c r="BY19" s="167" t="str">
        <f>'DATA SISWA'!BY16</f>
        <v>E</v>
      </c>
      <c r="BZ19" s="168">
        <f t="shared" ref="BZ19:BZ82" si="13">IF(BY19=$BY$16,1.75,0)</f>
        <v>0</v>
      </c>
      <c r="CA19" s="167" t="str">
        <f>'DATA SISWA'!CA16</f>
        <v>A</v>
      </c>
      <c r="CB19" s="167">
        <f>IF(CA19=$CA$16,1.75,0)</f>
        <v>1.75</v>
      </c>
      <c r="CC19" s="167" t="str">
        <f>'DATA SISWA'!CC16</f>
        <v>A</v>
      </c>
      <c r="CD19" s="168">
        <f t="shared" ref="CD19:CD82" si="14">IF(CC19=$CC$16,1.75,0)</f>
        <v>1.75</v>
      </c>
      <c r="CE19" s="167" t="str">
        <f>'DATA SISWA'!CE16</f>
        <v>D</v>
      </c>
      <c r="CF19" s="167">
        <f>IF(CE19=$CE$16,1.75,0)</f>
        <v>1.75</v>
      </c>
      <c r="CG19" s="167" t="str">
        <f>'DATA SISWA'!CG16</f>
        <v>E</v>
      </c>
      <c r="CH19" s="168">
        <f t="shared" ref="CH19:CH82" si="15">IF(CG19=$CG$16,1.75,0)</f>
        <v>0</v>
      </c>
      <c r="CI19" s="85">
        <f>'DATA SISWA'!CI16</f>
        <v>2</v>
      </c>
      <c r="CJ19" s="85">
        <f>'DATA SISWA'!CJ16</f>
        <v>2</v>
      </c>
      <c r="CK19" s="85">
        <f>'DATA SISWA'!CK16</f>
        <v>0</v>
      </c>
      <c r="CL19" s="85">
        <f>'DATA SISWA'!CL16</f>
        <v>6</v>
      </c>
      <c r="CM19" s="85">
        <f>'DATA SISWA'!CM16</f>
        <v>2</v>
      </c>
      <c r="CN19" s="96">
        <f>'DATA SISWA'!CN16</f>
        <v>19</v>
      </c>
      <c r="CO19" s="96">
        <f>'DATA SISWA'!CO16</f>
        <v>21</v>
      </c>
      <c r="CP19" s="66">
        <f>'DATA SISWA'!CQ16</f>
        <v>45.25</v>
      </c>
      <c r="CQ19" s="67">
        <f>(CP19/$N$128)*100</f>
        <v>45.25</v>
      </c>
      <c r="CR19" s="65" t="str">
        <f>IF(CQ19&lt;55,"-",IF(CQ19&gt;=55,"v"))</f>
        <v>-</v>
      </c>
      <c r="CS19" s="65" t="str">
        <f>IF(CQ19&lt;55,"v",IF(CQ19&gt;=55,"-"))</f>
        <v>v</v>
      </c>
      <c r="CT19" s="64" t="str">
        <f>IF(CQ19&gt;=75,"Pengayaan",IF(CQ19&gt;=55,"Tuntas",IF(CQ19&lt;55,"Remedial")))</f>
        <v>Remedial</v>
      </c>
      <c r="CW19" s="64">
        <v>2</v>
      </c>
      <c r="CX19" s="157" t="str">
        <f>F22</f>
        <v>ELFIRA FEBI MELYANA AS</v>
      </c>
      <c r="CY19" s="287" t="s">
        <v>155</v>
      </c>
      <c r="CZ19" s="288"/>
      <c r="DA19" s="64" t="s">
        <v>156</v>
      </c>
      <c r="DB19" s="64" t="s">
        <v>159</v>
      </c>
      <c r="DC19" s="64" t="s">
        <v>158</v>
      </c>
    </row>
    <row r="20" spans="1:107" x14ac:dyDescent="0.25">
      <c r="A20" s="84">
        <v>2</v>
      </c>
      <c r="B20" s="152" t="str">
        <f>'DATA SISWA'!C17</f>
        <v>06-</v>
      </c>
      <c r="C20" s="112" t="str">
        <f>'DATA SISWA'!D17</f>
        <v>005-</v>
      </c>
      <c r="D20" s="112" t="str">
        <f>'DATA SISWA'!E17</f>
        <v>019-</v>
      </c>
      <c r="E20" s="153">
        <f>'DATA SISWA'!F17</f>
        <v>6</v>
      </c>
      <c r="F20" s="95" t="str">
        <f>'DATA SISWA'!B17</f>
        <v>AYU PRASISTIA</v>
      </c>
      <c r="G20" s="166" t="str">
        <f>'DATA SISWA'!G17</f>
        <v>C</v>
      </c>
      <c r="H20" s="167">
        <f t="shared" ref="H20:H83" si="16">IF(G20=$G$16,1.75,0)</f>
        <v>1.75</v>
      </c>
      <c r="I20" s="166" t="str">
        <f>'DATA SISWA'!I17</f>
        <v>E</v>
      </c>
      <c r="J20" s="167">
        <f t="shared" ref="J20:J83" si="17">IF(I20=$I$16,1.75,0)</f>
        <v>1.75</v>
      </c>
      <c r="K20" s="166" t="str">
        <f>'DATA SISWA'!K17</f>
        <v>E</v>
      </c>
      <c r="L20" s="167">
        <f t="shared" ref="L20:L83" si="18">IF(K20=$K$16,1.75,0)</f>
        <v>1.75</v>
      </c>
      <c r="M20" s="166" t="str">
        <f>'DATA SISWA'!M17</f>
        <v>A</v>
      </c>
      <c r="N20" s="167">
        <f t="shared" ref="N20:N83" si="19">IF(M20=$M$16,1.75,0)</f>
        <v>0</v>
      </c>
      <c r="O20" s="166" t="str">
        <f>'DATA SISWA'!O17</f>
        <v>E</v>
      </c>
      <c r="P20" s="167">
        <f t="shared" ref="P20:P83" si="20">IF(O20=$O$16,1.75,0)</f>
        <v>0</v>
      </c>
      <c r="Q20" s="166" t="str">
        <f>'DATA SISWA'!Q17</f>
        <v>B</v>
      </c>
      <c r="R20" s="167">
        <f t="shared" ref="R20:R83" si="21">IF(Q20=$Q$16,1.75,0)</f>
        <v>1.75</v>
      </c>
      <c r="S20" s="166" t="str">
        <f>'DATA SISWA'!S17</f>
        <v>D</v>
      </c>
      <c r="T20" s="167">
        <f t="shared" ref="T20:T83" si="22">IF(S20=$S$16,1.75,0)</f>
        <v>1.75</v>
      </c>
      <c r="U20" s="166" t="str">
        <f>'DATA SISWA'!U17</f>
        <v>C</v>
      </c>
      <c r="V20" s="167">
        <f t="shared" ref="V20:V83" si="23">IF(U20=$U$16,1.75,0)</f>
        <v>0</v>
      </c>
      <c r="W20" s="166" t="str">
        <f>'DATA SISWA'!W17</f>
        <v>A</v>
      </c>
      <c r="X20" s="167">
        <f t="shared" ref="X20:X83" si="24">IF(W20=$W$16,1.75,0)</f>
        <v>1.75</v>
      </c>
      <c r="Y20" s="166" t="str">
        <f>'DATA SISWA'!Y17</f>
        <v>C</v>
      </c>
      <c r="Z20" s="167">
        <f t="shared" ref="Z20:Z83" si="25">IF(Y20=$Y$16,1.75,0)</f>
        <v>1.75</v>
      </c>
      <c r="AA20" s="166" t="str">
        <f>'DATA SISWA'!AA17</f>
        <v>C</v>
      </c>
      <c r="AB20" s="167">
        <f t="shared" ref="AB20:AB83" si="26">IF(AA20=$AA$16,1.75,0)</f>
        <v>1.75</v>
      </c>
      <c r="AC20" s="167" t="str">
        <f>'DATA SISWA'!AC17</f>
        <v>E</v>
      </c>
      <c r="AD20" s="168">
        <f t="shared" si="1"/>
        <v>0</v>
      </c>
      <c r="AE20" s="167" t="str">
        <f>'DATA SISWA'!AE17</f>
        <v>A</v>
      </c>
      <c r="AF20" s="167">
        <f t="shared" ref="AF20:AF83" si="27">IF(AE20=$AE$16,1.75,0)</f>
        <v>1.75</v>
      </c>
      <c r="AG20" s="167" t="str">
        <f>'DATA SISWA'!AG17</f>
        <v>A</v>
      </c>
      <c r="AH20" s="168">
        <f t="shared" si="2"/>
        <v>1.75</v>
      </c>
      <c r="AI20" s="167" t="str">
        <f>'DATA SISWA'!AI17</f>
        <v>C</v>
      </c>
      <c r="AJ20" s="167">
        <f t="shared" ref="AJ20:AJ83" si="28">IF(AI20=$AI$16,1.75,0)</f>
        <v>0</v>
      </c>
      <c r="AK20" s="167" t="str">
        <f>'DATA SISWA'!AK17</f>
        <v>C</v>
      </c>
      <c r="AL20" s="168">
        <f t="shared" si="3"/>
        <v>1.75</v>
      </c>
      <c r="AM20" s="167" t="str">
        <f>'DATA SISWA'!AM17</f>
        <v>E</v>
      </c>
      <c r="AN20" s="167">
        <f t="shared" ref="AN20:AN83" si="29">IF(AM20=$AM$16,1.75,0)</f>
        <v>0</v>
      </c>
      <c r="AO20" s="167" t="str">
        <f>'DATA SISWA'!AO17</f>
        <v>C</v>
      </c>
      <c r="AP20" s="168">
        <f t="shared" si="4"/>
        <v>1.75</v>
      </c>
      <c r="AQ20" s="167" t="str">
        <f>'DATA SISWA'!AQ17</f>
        <v>E</v>
      </c>
      <c r="AR20" s="167">
        <f t="shared" ref="AR20:AR83" si="30">IF(AQ20=$AQ$16,1.75,0)</f>
        <v>0</v>
      </c>
      <c r="AS20" s="167" t="str">
        <f>'DATA SISWA'!AS17</f>
        <v>C</v>
      </c>
      <c r="AT20" s="168">
        <f t="shared" si="5"/>
        <v>0</v>
      </c>
      <c r="AU20" s="167" t="str">
        <f>'DATA SISWA'!AU17</f>
        <v>B</v>
      </c>
      <c r="AV20" s="167">
        <f t="shared" ref="AV20:AV83" si="31">IF(AU20=$AU$16,1.75,0)</f>
        <v>1.75</v>
      </c>
      <c r="AW20" s="167" t="str">
        <f>'DATA SISWA'!AW17</f>
        <v>D</v>
      </c>
      <c r="AX20" s="168">
        <f t="shared" si="6"/>
        <v>0</v>
      </c>
      <c r="AY20" s="167" t="str">
        <f>'DATA SISWA'!AY17</f>
        <v>B</v>
      </c>
      <c r="AZ20" s="167">
        <f t="shared" ref="AZ20:AZ83" si="32">IF(AY20=$AY$16,1.75,0)</f>
        <v>0</v>
      </c>
      <c r="BA20" s="167" t="str">
        <f>'DATA SISWA'!BA17</f>
        <v>E</v>
      </c>
      <c r="BB20" s="168">
        <f t="shared" si="7"/>
        <v>0</v>
      </c>
      <c r="BC20" s="167" t="str">
        <f>'DATA SISWA'!BC17</f>
        <v>A</v>
      </c>
      <c r="BD20" s="167">
        <f t="shared" ref="BD20:BD83" si="33">IF(BC20=$BC$16,1.75,0)</f>
        <v>1.75</v>
      </c>
      <c r="BE20" s="167" t="str">
        <f>'DATA SISWA'!BE17</f>
        <v>D</v>
      </c>
      <c r="BF20" s="168">
        <f t="shared" si="8"/>
        <v>0</v>
      </c>
      <c r="BG20" s="167" t="str">
        <f>'DATA SISWA'!BG17</f>
        <v>E</v>
      </c>
      <c r="BH20" s="167">
        <f t="shared" ref="BH20:BH83" si="34">IF(BG20=$BG$16,1.75,0)</f>
        <v>1.75</v>
      </c>
      <c r="BI20" s="167" t="str">
        <f>'DATA SISWA'!BI17</f>
        <v>B</v>
      </c>
      <c r="BJ20" s="168">
        <f t="shared" si="9"/>
        <v>1.75</v>
      </c>
      <c r="BK20" s="167" t="str">
        <f>'DATA SISWA'!BK17</f>
        <v>E</v>
      </c>
      <c r="BL20" s="167">
        <f t="shared" ref="BL20:BL83" si="35">IF(BK20=$BK$16,1.75,0)</f>
        <v>0</v>
      </c>
      <c r="BM20" s="167" t="str">
        <f>'DATA SISWA'!BM17</f>
        <v>E</v>
      </c>
      <c r="BN20" s="168">
        <f t="shared" si="10"/>
        <v>1.75</v>
      </c>
      <c r="BO20" s="167" t="str">
        <f>'DATA SISWA'!BO17</f>
        <v>E</v>
      </c>
      <c r="BP20" s="167">
        <f t="shared" ref="BP20:BP83" si="36">IF(BO20=$BO$16,1.75,0)</f>
        <v>1.75</v>
      </c>
      <c r="BQ20" s="167" t="str">
        <f>'DATA SISWA'!BQ17</f>
        <v>D</v>
      </c>
      <c r="BR20" s="168">
        <f t="shared" si="11"/>
        <v>1.75</v>
      </c>
      <c r="BS20" s="167" t="str">
        <f>'DATA SISWA'!BS17</f>
        <v>C</v>
      </c>
      <c r="BT20" s="167">
        <f t="shared" ref="BT20:BT83" si="37">IF(BS20=$BS$16,1.75,0)</f>
        <v>0</v>
      </c>
      <c r="BU20" s="167" t="str">
        <f>'DATA SISWA'!BU17</f>
        <v>D</v>
      </c>
      <c r="BV20" s="168">
        <f t="shared" si="12"/>
        <v>1.75</v>
      </c>
      <c r="BW20" s="167" t="str">
        <f>'DATA SISWA'!BW17</f>
        <v>A</v>
      </c>
      <c r="BX20" s="167">
        <f t="shared" ref="BX20:BX83" si="38">IF(BW20=$BW$16,1.75,0)</f>
        <v>1.75</v>
      </c>
      <c r="BY20" s="167" t="str">
        <f>'DATA SISWA'!BY17</f>
        <v>D</v>
      </c>
      <c r="BZ20" s="168">
        <f t="shared" si="13"/>
        <v>1.75</v>
      </c>
      <c r="CA20" s="167" t="str">
        <f>'DATA SISWA'!CA17</f>
        <v>A</v>
      </c>
      <c r="CB20" s="167">
        <f t="shared" ref="CB20:CB83" si="39">IF(CA20=$CA$16,1.75,0)</f>
        <v>1.75</v>
      </c>
      <c r="CC20" s="167" t="str">
        <f>'DATA SISWA'!CC17</f>
        <v>A</v>
      </c>
      <c r="CD20" s="168">
        <f t="shared" si="14"/>
        <v>1.75</v>
      </c>
      <c r="CE20" s="167" t="str">
        <f>'DATA SISWA'!CE17</f>
        <v>D</v>
      </c>
      <c r="CF20" s="167">
        <f t="shared" ref="CF20:CF83" si="40">IF(CE20=$CE$16,1.75,0)</f>
        <v>1.75</v>
      </c>
      <c r="CG20" s="167" t="str">
        <f>'DATA SISWA'!CG17</f>
        <v>E</v>
      </c>
      <c r="CH20" s="168">
        <f t="shared" si="15"/>
        <v>0</v>
      </c>
      <c r="CI20" s="85">
        <f>'DATA SISWA'!CI17</f>
        <v>2</v>
      </c>
      <c r="CJ20" s="85">
        <f>'DATA SISWA'!CJ17</f>
        <v>2</v>
      </c>
      <c r="CK20" s="85">
        <f>'DATA SISWA'!CK17</f>
        <v>6</v>
      </c>
      <c r="CL20" s="85">
        <f>'DATA SISWA'!CL17</f>
        <v>7</v>
      </c>
      <c r="CM20" s="85">
        <f>'DATA SISWA'!CM17</f>
        <v>6</v>
      </c>
      <c r="CN20" s="96">
        <f>'DATA SISWA'!CN17</f>
        <v>25</v>
      </c>
      <c r="CO20" s="96">
        <f>'DATA SISWA'!CO17</f>
        <v>15</v>
      </c>
      <c r="CP20" s="66">
        <f>'DATA SISWA'!CQ17</f>
        <v>66.75</v>
      </c>
      <c r="CQ20" s="67">
        <f t="shared" ref="CQ20:CQ83" si="41">(CP20/$N$128)*100</f>
        <v>66.75</v>
      </c>
      <c r="CR20" s="65" t="str">
        <f t="shared" ref="CR20:CR83" si="42">IF(CQ20&lt;55,"-",IF(CQ20&gt;=55,"v"))</f>
        <v>v</v>
      </c>
      <c r="CS20" s="65" t="str">
        <f t="shared" ref="CS20:CS83" si="43">IF(CQ20&lt;55,"v",IF(CQ20&gt;=55,"-"))</f>
        <v>-</v>
      </c>
      <c r="CT20" s="64" t="str">
        <f t="shared" ref="CT20:CT83" si="44">IF(CQ20&gt;=75,"Pengayaan",IF(CQ20&gt;=55,"Tuntas",IF(CQ20&lt;55,"Remedial")))</f>
        <v>Tuntas</v>
      </c>
      <c r="CW20" s="64">
        <v>3</v>
      </c>
      <c r="CX20" s="157" t="str">
        <f>F23</f>
        <v>FIA AFDILA</v>
      </c>
      <c r="CY20" s="287" t="s">
        <v>155</v>
      </c>
      <c r="CZ20" s="288"/>
      <c r="DA20" s="64" t="s">
        <v>156</v>
      </c>
      <c r="DB20" s="64" t="s">
        <v>160</v>
      </c>
      <c r="DC20" s="64" t="s">
        <v>158</v>
      </c>
    </row>
    <row r="21" spans="1:107" x14ac:dyDescent="0.25">
      <c r="A21" s="84">
        <v>3</v>
      </c>
      <c r="B21" s="152" t="str">
        <f>'DATA SISWA'!C18</f>
        <v>06-</v>
      </c>
      <c r="C21" s="112" t="str">
        <f>'DATA SISWA'!D18</f>
        <v>005-</v>
      </c>
      <c r="D21" s="112" t="str">
        <f>'DATA SISWA'!E18</f>
        <v>020-</v>
      </c>
      <c r="E21" s="153">
        <f>'DATA SISWA'!F18</f>
        <v>5</v>
      </c>
      <c r="F21" s="95" t="str">
        <f>'DATA SISWA'!B18</f>
        <v>BAGEUR BATARA SANDRA</v>
      </c>
      <c r="G21" s="166" t="str">
        <f>'DATA SISWA'!G18</f>
        <v>A</v>
      </c>
      <c r="H21" s="167">
        <f t="shared" si="16"/>
        <v>0</v>
      </c>
      <c r="I21" s="166" t="str">
        <f>'DATA SISWA'!I18</f>
        <v>E</v>
      </c>
      <c r="J21" s="167">
        <f t="shared" si="17"/>
        <v>1.75</v>
      </c>
      <c r="K21" s="166" t="str">
        <f>'DATA SISWA'!K18</f>
        <v>E</v>
      </c>
      <c r="L21" s="167">
        <f t="shared" si="18"/>
        <v>1.75</v>
      </c>
      <c r="M21" s="166" t="str">
        <f>'DATA SISWA'!M18</f>
        <v>B</v>
      </c>
      <c r="N21" s="167">
        <f t="shared" si="19"/>
        <v>1.75</v>
      </c>
      <c r="O21" s="166" t="str">
        <f>'DATA SISWA'!O18</f>
        <v>D</v>
      </c>
      <c r="P21" s="167">
        <f t="shared" si="20"/>
        <v>0</v>
      </c>
      <c r="Q21" s="166" t="str">
        <f>'DATA SISWA'!Q18</f>
        <v>B</v>
      </c>
      <c r="R21" s="167">
        <f t="shared" si="21"/>
        <v>1.75</v>
      </c>
      <c r="S21" s="166" t="str">
        <f>'DATA SISWA'!S18</f>
        <v>B</v>
      </c>
      <c r="T21" s="167">
        <f t="shared" si="22"/>
        <v>0</v>
      </c>
      <c r="U21" s="166" t="str">
        <f>'DATA SISWA'!U18</f>
        <v>C</v>
      </c>
      <c r="V21" s="167">
        <f t="shared" si="23"/>
        <v>0</v>
      </c>
      <c r="W21" s="166" t="str">
        <f>'DATA SISWA'!W18</f>
        <v>C</v>
      </c>
      <c r="X21" s="167">
        <f t="shared" si="24"/>
        <v>0</v>
      </c>
      <c r="Y21" s="166" t="str">
        <f>'DATA SISWA'!Y18</f>
        <v>A</v>
      </c>
      <c r="Z21" s="167">
        <f t="shared" si="25"/>
        <v>0</v>
      </c>
      <c r="AA21" s="166" t="str">
        <f>'DATA SISWA'!AA18</f>
        <v>C</v>
      </c>
      <c r="AB21" s="167">
        <f t="shared" si="26"/>
        <v>1.75</v>
      </c>
      <c r="AC21" s="167" t="str">
        <f>'DATA SISWA'!AC18</f>
        <v>B</v>
      </c>
      <c r="AD21" s="168">
        <f t="shared" si="1"/>
        <v>1.75</v>
      </c>
      <c r="AE21" s="167" t="str">
        <f>'DATA SISWA'!AE18</f>
        <v>B</v>
      </c>
      <c r="AF21" s="167">
        <f t="shared" si="27"/>
        <v>0</v>
      </c>
      <c r="AG21" s="167" t="str">
        <f>'DATA SISWA'!AG18</f>
        <v>A</v>
      </c>
      <c r="AH21" s="168">
        <f t="shared" si="2"/>
        <v>1.75</v>
      </c>
      <c r="AI21" s="167" t="str">
        <f>'DATA SISWA'!AI18</f>
        <v>A</v>
      </c>
      <c r="AJ21" s="167">
        <f t="shared" si="28"/>
        <v>0</v>
      </c>
      <c r="AK21" s="167" t="str">
        <f>'DATA SISWA'!AK18</f>
        <v>C</v>
      </c>
      <c r="AL21" s="168">
        <f t="shared" si="3"/>
        <v>1.75</v>
      </c>
      <c r="AM21" s="167" t="str">
        <f>'DATA SISWA'!AM18</f>
        <v>E</v>
      </c>
      <c r="AN21" s="167">
        <f t="shared" si="29"/>
        <v>0</v>
      </c>
      <c r="AO21" s="167" t="str">
        <f>'DATA SISWA'!AO18</f>
        <v>D</v>
      </c>
      <c r="AP21" s="168">
        <f t="shared" si="4"/>
        <v>0</v>
      </c>
      <c r="AQ21" s="167" t="str">
        <f>'DATA SISWA'!AQ18</f>
        <v>C</v>
      </c>
      <c r="AR21" s="167">
        <f t="shared" si="30"/>
        <v>1.75</v>
      </c>
      <c r="AS21" s="167" t="str">
        <f>'DATA SISWA'!AS18</f>
        <v>C</v>
      </c>
      <c r="AT21" s="168">
        <f t="shared" si="5"/>
        <v>0</v>
      </c>
      <c r="AU21" s="167" t="str">
        <f>'DATA SISWA'!AU18</f>
        <v>B</v>
      </c>
      <c r="AV21" s="167">
        <f t="shared" si="31"/>
        <v>1.75</v>
      </c>
      <c r="AW21" s="167" t="str">
        <f>'DATA SISWA'!AW18</f>
        <v>A</v>
      </c>
      <c r="AX21" s="168">
        <f t="shared" si="6"/>
        <v>1.75</v>
      </c>
      <c r="AY21" s="167" t="str">
        <f>'DATA SISWA'!AY18</f>
        <v>D</v>
      </c>
      <c r="AZ21" s="167">
        <f t="shared" si="32"/>
        <v>0</v>
      </c>
      <c r="BA21" s="167" t="str">
        <f>'DATA SISWA'!BA18</f>
        <v>D</v>
      </c>
      <c r="BB21" s="168">
        <f t="shared" si="7"/>
        <v>0</v>
      </c>
      <c r="BC21" s="167" t="str">
        <f>'DATA SISWA'!BC18</f>
        <v>A</v>
      </c>
      <c r="BD21" s="167">
        <f t="shared" si="33"/>
        <v>1.75</v>
      </c>
      <c r="BE21" s="167" t="str">
        <f>'DATA SISWA'!BE18</f>
        <v>C</v>
      </c>
      <c r="BF21" s="168">
        <f t="shared" si="8"/>
        <v>0</v>
      </c>
      <c r="BG21" s="167" t="str">
        <f>'DATA SISWA'!BG18</f>
        <v>E</v>
      </c>
      <c r="BH21" s="167">
        <f t="shared" si="34"/>
        <v>1.75</v>
      </c>
      <c r="BI21" s="167" t="str">
        <f>'DATA SISWA'!BI18</f>
        <v>B</v>
      </c>
      <c r="BJ21" s="168">
        <f t="shared" si="9"/>
        <v>1.75</v>
      </c>
      <c r="BK21" s="167" t="str">
        <f>'DATA SISWA'!BK18</f>
        <v>B</v>
      </c>
      <c r="BL21" s="167">
        <f t="shared" si="35"/>
        <v>1.75</v>
      </c>
      <c r="BM21" s="167" t="str">
        <f>'DATA SISWA'!BM18</f>
        <v>E</v>
      </c>
      <c r="BN21" s="168">
        <f t="shared" si="10"/>
        <v>1.75</v>
      </c>
      <c r="BO21" s="167" t="str">
        <f>'DATA SISWA'!BO18</f>
        <v>E</v>
      </c>
      <c r="BP21" s="167">
        <f t="shared" si="36"/>
        <v>1.75</v>
      </c>
      <c r="BQ21" s="167" t="str">
        <f>'DATA SISWA'!BQ18</f>
        <v>D</v>
      </c>
      <c r="BR21" s="168">
        <f t="shared" si="11"/>
        <v>1.75</v>
      </c>
      <c r="BS21" s="167" t="str">
        <f>'DATA SISWA'!BS18</f>
        <v>E</v>
      </c>
      <c r="BT21" s="167">
        <f t="shared" si="37"/>
        <v>1.75</v>
      </c>
      <c r="BU21" s="167" t="str">
        <f>'DATA SISWA'!BU18</f>
        <v>D</v>
      </c>
      <c r="BV21" s="168">
        <f t="shared" si="12"/>
        <v>1.75</v>
      </c>
      <c r="BW21" s="167" t="str">
        <f>'DATA SISWA'!BW18</f>
        <v>A</v>
      </c>
      <c r="BX21" s="167">
        <f t="shared" si="38"/>
        <v>1.75</v>
      </c>
      <c r="BY21" s="167" t="str">
        <f>'DATA SISWA'!BY18</f>
        <v>B</v>
      </c>
      <c r="BZ21" s="168">
        <f t="shared" si="13"/>
        <v>0</v>
      </c>
      <c r="CA21" s="167" t="str">
        <f>'DATA SISWA'!CA18</f>
        <v>A</v>
      </c>
      <c r="CB21" s="167">
        <f t="shared" si="39"/>
        <v>1.75</v>
      </c>
      <c r="CC21" s="167" t="str">
        <f>'DATA SISWA'!CC18</f>
        <v>D</v>
      </c>
      <c r="CD21" s="168">
        <f t="shared" si="14"/>
        <v>0</v>
      </c>
      <c r="CE21" s="167" t="str">
        <f>'DATA SISWA'!CE18</f>
        <v>A</v>
      </c>
      <c r="CF21" s="167">
        <f t="shared" si="40"/>
        <v>0</v>
      </c>
      <c r="CG21" s="167" t="str">
        <f>'DATA SISWA'!CG18</f>
        <v>C</v>
      </c>
      <c r="CH21" s="168">
        <f t="shared" si="15"/>
        <v>1.75</v>
      </c>
      <c r="CI21" s="85">
        <f>'DATA SISWA'!CI18</f>
        <v>2</v>
      </c>
      <c r="CJ21" s="85">
        <f>'DATA SISWA'!CJ18</f>
        <v>1</v>
      </c>
      <c r="CK21" s="85">
        <f>'DATA SISWA'!CK18</f>
        <v>3</v>
      </c>
      <c r="CL21" s="85">
        <f>'DATA SISWA'!CL18</f>
        <v>6</v>
      </c>
      <c r="CM21" s="85">
        <f>'DATA SISWA'!CM18</f>
        <v>4</v>
      </c>
      <c r="CN21" s="96">
        <f>'DATA SISWA'!CN18</f>
        <v>23</v>
      </c>
      <c r="CO21" s="96">
        <f>'DATA SISWA'!CO18</f>
        <v>17</v>
      </c>
      <c r="CP21" s="66">
        <f>'DATA SISWA'!CQ18</f>
        <v>56.25</v>
      </c>
      <c r="CQ21" s="67">
        <f t="shared" si="41"/>
        <v>56.25</v>
      </c>
      <c r="CR21" s="65" t="str">
        <f t="shared" si="42"/>
        <v>v</v>
      </c>
      <c r="CS21" s="65" t="str">
        <f t="shared" si="43"/>
        <v>-</v>
      </c>
      <c r="CT21" s="64" t="str">
        <f t="shared" si="44"/>
        <v>Tuntas</v>
      </c>
      <c r="CW21" s="64">
        <v>4</v>
      </c>
      <c r="CX21" s="157" t="str">
        <f>F27</f>
        <v>M. IHSAN</v>
      </c>
      <c r="CY21" s="287" t="s">
        <v>155</v>
      </c>
      <c r="CZ21" s="288"/>
      <c r="DA21" s="64" t="s">
        <v>156</v>
      </c>
      <c r="DB21" s="64" t="s">
        <v>161</v>
      </c>
      <c r="DC21" s="64" t="s">
        <v>158</v>
      </c>
    </row>
    <row r="22" spans="1:107" x14ac:dyDescent="0.25">
      <c r="A22" s="83">
        <v>4</v>
      </c>
      <c r="B22" s="152" t="str">
        <f>'DATA SISWA'!C19</f>
        <v>06-</v>
      </c>
      <c r="C22" s="112" t="str">
        <f>'DATA SISWA'!D19</f>
        <v>005-</v>
      </c>
      <c r="D22" s="112" t="str">
        <f>'DATA SISWA'!E19</f>
        <v>021-</v>
      </c>
      <c r="E22" s="153">
        <f>'DATA SISWA'!F19</f>
        <v>4</v>
      </c>
      <c r="F22" s="95" t="str">
        <f>'DATA SISWA'!B19</f>
        <v>ELFIRA FEBI MELYANA AS</v>
      </c>
      <c r="G22" s="166" t="str">
        <f>'DATA SISWA'!G19</f>
        <v>C</v>
      </c>
      <c r="H22" s="167">
        <f t="shared" si="16"/>
        <v>1.75</v>
      </c>
      <c r="I22" s="166" t="str">
        <f>'DATA SISWA'!I19</f>
        <v>E</v>
      </c>
      <c r="J22" s="167">
        <f t="shared" si="17"/>
        <v>1.75</v>
      </c>
      <c r="K22" s="166" t="str">
        <f>'DATA SISWA'!K19</f>
        <v>C</v>
      </c>
      <c r="L22" s="167">
        <f t="shared" si="18"/>
        <v>0</v>
      </c>
      <c r="M22" s="166" t="str">
        <f>'DATA SISWA'!M19</f>
        <v>A</v>
      </c>
      <c r="N22" s="167">
        <f t="shared" si="19"/>
        <v>0</v>
      </c>
      <c r="O22" s="166" t="str">
        <f>'DATA SISWA'!O19</f>
        <v>A</v>
      </c>
      <c r="P22" s="167">
        <f t="shared" si="20"/>
        <v>0</v>
      </c>
      <c r="Q22" s="166" t="str">
        <f>'DATA SISWA'!Q19</f>
        <v>A</v>
      </c>
      <c r="R22" s="167">
        <f t="shared" si="21"/>
        <v>0</v>
      </c>
      <c r="S22" s="166" t="str">
        <f>'DATA SISWA'!S19</f>
        <v>D</v>
      </c>
      <c r="T22" s="167">
        <f t="shared" si="22"/>
        <v>1.75</v>
      </c>
      <c r="U22" s="166" t="str">
        <f>'DATA SISWA'!U19</f>
        <v>C</v>
      </c>
      <c r="V22" s="167">
        <f t="shared" si="23"/>
        <v>0</v>
      </c>
      <c r="W22" s="166" t="str">
        <f>'DATA SISWA'!W19</f>
        <v>A</v>
      </c>
      <c r="X22" s="167">
        <f t="shared" si="24"/>
        <v>1.75</v>
      </c>
      <c r="Y22" s="166" t="str">
        <f>'DATA SISWA'!Y19</f>
        <v>A</v>
      </c>
      <c r="Z22" s="167">
        <f t="shared" si="25"/>
        <v>0</v>
      </c>
      <c r="AA22" s="166" t="str">
        <f>'DATA SISWA'!AA19</f>
        <v>C</v>
      </c>
      <c r="AB22" s="167">
        <f t="shared" si="26"/>
        <v>1.75</v>
      </c>
      <c r="AC22" s="167" t="str">
        <f>'DATA SISWA'!AC19</f>
        <v>E</v>
      </c>
      <c r="AD22" s="168">
        <f t="shared" si="1"/>
        <v>0</v>
      </c>
      <c r="AE22" s="167" t="str">
        <f>'DATA SISWA'!AE19</f>
        <v>A</v>
      </c>
      <c r="AF22" s="167">
        <f t="shared" si="27"/>
        <v>1.75</v>
      </c>
      <c r="AG22" s="167" t="str">
        <f>'DATA SISWA'!AG19</f>
        <v>A</v>
      </c>
      <c r="AH22" s="168">
        <f t="shared" si="2"/>
        <v>1.75</v>
      </c>
      <c r="AI22" s="167" t="str">
        <f>'DATA SISWA'!AI19</f>
        <v>E</v>
      </c>
      <c r="AJ22" s="167">
        <f t="shared" si="28"/>
        <v>1.75</v>
      </c>
      <c r="AK22" s="167" t="str">
        <f>'DATA SISWA'!AK19</f>
        <v>D</v>
      </c>
      <c r="AL22" s="168">
        <f t="shared" si="3"/>
        <v>0</v>
      </c>
      <c r="AM22" s="167" t="str">
        <f>'DATA SISWA'!AM19</f>
        <v>A</v>
      </c>
      <c r="AN22" s="167">
        <f t="shared" si="29"/>
        <v>1.75</v>
      </c>
      <c r="AO22" s="167" t="str">
        <f>'DATA SISWA'!AO19</f>
        <v>E</v>
      </c>
      <c r="AP22" s="168">
        <f t="shared" si="4"/>
        <v>0</v>
      </c>
      <c r="AQ22" s="167" t="str">
        <f>'DATA SISWA'!AQ19</f>
        <v>C</v>
      </c>
      <c r="AR22" s="167">
        <f t="shared" si="30"/>
        <v>1.75</v>
      </c>
      <c r="AS22" s="167" t="str">
        <f>'DATA SISWA'!AS19</f>
        <v>B</v>
      </c>
      <c r="AT22" s="168">
        <f t="shared" si="5"/>
        <v>0</v>
      </c>
      <c r="AU22" s="167" t="str">
        <f>'DATA SISWA'!AU19</f>
        <v>B</v>
      </c>
      <c r="AV22" s="167">
        <f t="shared" si="31"/>
        <v>1.75</v>
      </c>
      <c r="AW22" s="167" t="str">
        <f>'DATA SISWA'!AW19</f>
        <v>D</v>
      </c>
      <c r="AX22" s="168">
        <f t="shared" si="6"/>
        <v>0</v>
      </c>
      <c r="AY22" s="167" t="str">
        <f>'DATA SISWA'!AY19</f>
        <v>B</v>
      </c>
      <c r="AZ22" s="167">
        <f t="shared" si="32"/>
        <v>0</v>
      </c>
      <c r="BA22" s="167" t="str">
        <f>'DATA SISWA'!BA19</f>
        <v>E</v>
      </c>
      <c r="BB22" s="168">
        <f t="shared" si="7"/>
        <v>0</v>
      </c>
      <c r="BC22" s="167" t="str">
        <f>'DATA SISWA'!BC19</f>
        <v>C</v>
      </c>
      <c r="BD22" s="167">
        <f t="shared" si="33"/>
        <v>0</v>
      </c>
      <c r="BE22" s="167" t="str">
        <f>'DATA SISWA'!BE19</f>
        <v>E</v>
      </c>
      <c r="BF22" s="168">
        <f t="shared" si="8"/>
        <v>1.75</v>
      </c>
      <c r="BG22" s="167" t="str">
        <f>'DATA SISWA'!BG19</f>
        <v>E</v>
      </c>
      <c r="BH22" s="167">
        <f t="shared" si="34"/>
        <v>1.75</v>
      </c>
      <c r="BI22" s="167" t="str">
        <f>'DATA SISWA'!BI19</f>
        <v>E</v>
      </c>
      <c r="BJ22" s="168">
        <f t="shared" si="9"/>
        <v>0</v>
      </c>
      <c r="BK22" s="167" t="str">
        <f>'DATA SISWA'!BK19</f>
        <v>A</v>
      </c>
      <c r="BL22" s="167">
        <f t="shared" si="35"/>
        <v>0</v>
      </c>
      <c r="BM22" s="167" t="str">
        <f>'DATA SISWA'!BM19</f>
        <v>E</v>
      </c>
      <c r="BN22" s="168">
        <f t="shared" si="10"/>
        <v>1.75</v>
      </c>
      <c r="BO22" s="167" t="str">
        <f>'DATA SISWA'!BO19</f>
        <v>E</v>
      </c>
      <c r="BP22" s="167">
        <f t="shared" si="36"/>
        <v>1.75</v>
      </c>
      <c r="BQ22" s="167" t="str">
        <f>'DATA SISWA'!BQ19</f>
        <v>D</v>
      </c>
      <c r="BR22" s="168">
        <f t="shared" si="11"/>
        <v>1.75</v>
      </c>
      <c r="BS22" s="167" t="str">
        <f>'DATA SISWA'!BS19</f>
        <v>C</v>
      </c>
      <c r="BT22" s="167">
        <f t="shared" si="37"/>
        <v>0</v>
      </c>
      <c r="BU22" s="167" t="str">
        <f>'DATA SISWA'!BU19</f>
        <v>E</v>
      </c>
      <c r="BV22" s="168">
        <f t="shared" si="12"/>
        <v>0</v>
      </c>
      <c r="BW22" s="167" t="str">
        <f>'DATA SISWA'!BW19</f>
        <v>C</v>
      </c>
      <c r="BX22" s="167">
        <f t="shared" si="38"/>
        <v>0</v>
      </c>
      <c r="BY22" s="167" t="str">
        <f>'DATA SISWA'!BY19</f>
        <v>B</v>
      </c>
      <c r="BZ22" s="168">
        <f t="shared" si="13"/>
        <v>0</v>
      </c>
      <c r="CA22" s="167" t="str">
        <f>'DATA SISWA'!CA19</f>
        <v>A</v>
      </c>
      <c r="CB22" s="167">
        <f t="shared" si="39"/>
        <v>1.75</v>
      </c>
      <c r="CC22" s="167" t="str">
        <f>'DATA SISWA'!CC19</f>
        <v>A</v>
      </c>
      <c r="CD22" s="168">
        <f t="shared" si="14"/>
        <v>1.75</v>
      </c>
      <c r="CE22" s="167" t="str">
        <f>'DATA SISWA'!CE19</f>
        <v>D</v>
      </c>
      <c r="CF22" s="167">
        <f t="shared" si="40"/>
        <v>1.75</v>
      </c>
      <c r="CG22" s="167" t="str">
        <f>'DATA SISWA'!CG19</f>
        <v>C</v>
      </c>
      <c r="CH22" s="168">
        <f t="shared" si="15"/>
        <v>1.75</v>
      </c>
      <c r="CI22" s="85">
        <f>'DATA SISWA'!CI19</f>
        <v>2</v>
      </c>
      <c r="CJ22" s="85">
        <f>'DATA SISWA'!CJ19</f>
        <v>1</v>
      </c>
      <c r="CK22" s="85">
        <f>'DATA SISWA'!CK19</f>
        <v>3</v>
      </c>
      <c r="CL22" s="85">
        <f>'DATA SISWA'!CL19</f>
        <v>6</v>
      </c>
      <c r="CM22" s="85">
        <f>'DATA SISWA'!CM19</f>
        <v>0</v>
      </c>
      <c r="CN22" s="96">
        <f>'DATA SISWA'!CN19</f>
        <v>20</v>
      </c>
      <c r="CO22" s="96">
        <f>'DATA SISWA'!CO19</f>
        <v>20</v>
      </c>
      <c r="CP22" s="66">
        <f>'DATA SISWA'!CQ19</f>
        <v>47</v>
      </c>
      <c r="CQ22" s="67">
        <f t="shared" si="41"/>
        <v>47</v>
      </c>
      <c r="CR22" s="65" t="str">
        <f t="shared" si="42"/>
        <v>-</v>
      </c>
      <c r="CS22" s="65" t="str">
        <f t="shared" si="43"/>
        <v>v</v>
      </c>
      <c r="CT22" s="64" t="str">
        <f t="shared" si="44"/>
        <v>Remedial</v>
      </c>
      <c r="CW22" s="64">
        <v>5</v>
      </c>
      <c r="CX22" s="157" t="str">
        <f>F29</f>
        <v>MUHAMMAD AHYAR</v>
      </c>
      <c r="CY22" s="287" t="s">
        <v>155</v>
      </c>
      <c r="CZ22" s="288"/>
      <c r="DA22" s="64" t="s">
        <v>156</v>
      </c>
      <c r="DB22" s="64" t="s">
        <v>162</v>
      </c>
      <c r="DC22" s="64" t="s">
        <v>158</v>
      </c>
    </row>
    <row r="23" spans="1:107" x14ac:dyDescent="0.25">
      <c r="A23" s="83">
        <v>5</v>
      </c>
      <c r="B23" s="152" t="str">
        <f>'DATA SISWA'!C20</f>
        <v>06-</v>
      </c>
      <c r="C23" s="112" t="str">
        <f>'DATA SISWA'!D20</f>
        <v>005-</v>
      </c>
      <c r="D23" s="112" t="str">
        <f>'DATA SISWA'!E20</f>
        <v>022-</v>
      </c>
      <c r="E23" s="153">
        <f>'DATA SISWA'!F20</f>
        <v>3</v>
      </c>
      <c r="F23" s="95" t="str">
        <f>'DATA SISWA'!B20</f>
        <v>FIA AFDILA</v>
      </c>
      <c r="G23" s="166" t="str">
        <f>'DATA SISWA'!G20</f>
        <v>C</v>
      </c>
      <c r="H23" s="167">
        <f t="shared" si="16"/>
        <v>1.75</v>
      </c>
      <c r="I23" s="166" t="str">
        <f>'DATA SISWA'!I20</f>
        <v>E</v>
      </c>
      <c r="J23" s="167">
        <f t="shared" si="17"/>
        <v>1.75</v>
      </c>
      <c r="K23" s="166" t="str">
        <f>'DATA SISWA'!K20</f>
        <v>E</v>
      </c>
      <c r="L23" s="167">
        <f t="shared" si="18"/>
        <v>1.75</v>
      </c>
      <c r="M23" s="166" t="str">
        <f>'DATA SISWA'!M20</f>
        <v>B</v>
      </c>
      <c r="N23" s="167">
        <f t="shared" si="19"/>
        <v>1.75</v>
      </c>
      <c r="O23" s="166" t="str">
        <f>'DATA SISWA'!O20</f>
        <v>A</v>
      </c>
      <c r="P23" s="167">
        <f t="shared" si="20"/>
        <v>0</v>
      </c>
      <c r="Q23" s="166" t="str">
        <f>'DATA SISWA'!Q20</f>
        <v>B</v>
      </c>
      <c r="R23" s="167">
        <f t="shared" si="21"/>
        <v>1.75</v>
      </c>
      <c r="S23" s="166" t="str">
        <f>'DATA SISWA'!S20</f>
        <v>D</v>
      </c>
      <c r="T23" s="167">
        <f t="shared" si="22"/>
        <v>1.75</v>
      </c>
      <c r="U23" s="166" t="str">
        <f>'DATA SISWA'!U20</f>
        <v>D</v>
      </c>
      <c r="V23" s="167">
        <f t="shared" si="23"/>
        <v>0</v>
      </c>
      <c r="W23" s="166" t="str">
        <f>'DATA SISWA'!W20</f>
        <v>C</v>
      </c>
      <c r="X23" s="167">
        <f t="shared" si="24"/>
        <v>0</v>
      </c>
      <c r="Y23" s="166" t="str">
        <f>'DATA SISWA'!Y20</f>
        <v>C</v>
      </c>
      <c r="Z23" s="167">
        <f t="shared" si="25"/>
        <v>1.75</v>
      </c>
      <c r="AA23" s="166" t="str">
        <f>'DATA SISWA'!AA20</f>
        <v>A</v>
      </c>
      <c r="AB23" s="167">
        <f t="shared" si="26"/>
        <v>0</v>
      </c>
      <c r="AC23" s="167" t="str">
        <f>'DATA SISWA'!AC20</f>
        <v>X</v>
      </c>
      <c r="AD23" s="168">
        <f t="shared" si="1"/>
        <v>0</v>
      </c>
      <c r="AE23" s="167" t="str">
        <f>'DATA SISWA'!AE20</f>
        <v>A</v>
      </c>
      <c r="AF23" s="167">
        <f t="shared" si="27"/>
        <v>1.75</v>
      </c>
      <c r="AG23" s="167" t="str">
        <f>'DATA SISWA'!AG20</f>
        <v>A</v>
      </c>
      <c r="AH23" s="168">
        <f t="shared" si="2"/>
        <v>1.75</v>
      </c>
      <c r="AI23" s="167" t="str">
        <f>'DATA SISWA'!AI20</f>
        <v>A</v>
      </c>
      <c r="AJ23" s="167">
        <f t="shared" si="28"/>
        <v>0</v>
      </c>
      <c r="AK23" s="167" t="str">
        <f>'DATA SISWA'!AK20</f>
        <v>A</v>
      </c>
      <c r="AL23" s="168">
        <f t="shared" si="3"/>
        <v>0</v>
      </c>
      <c r="AM23" s="167" t="str">
        <f>'DATA SISWA'!AM20</f>
        <v>E</v>
      </c>
      <c r="AN23" s="167">
        <f t="shared" si="29"/>
        <v>0</v>
      </c>
      <c r="AO23" s="167" t="str">
        <f>'DATA SISWA'!AO20</f>
        <v>C</v>
      </c>
      <c r="AP23" s="168">
        <f t="shared" si="4"/>
        <v>1.75</v>
      </c>
      <c r="AQ23" s="167" t="str">
        <f>'DATA SISWA'!AQ20</f>
        <v>E</v>
      </c>
      <c r="AR23" s="167">
        <f t="shared" si="30"/>
        <v>0</v>
      </c>
      <c r="AS23" s="167" t="str">
        <f>'DATA SISWA'!AS20</f>
        <v>B</v>
      </c>
      <c r="AT23" s="168">
        <f t="shared" si="5"/>
        <v>0</v>
      </c>
      <c r="AU23" s="167" t="str">
        <f>'DATA SISWA'!AU20</f>
        <v>B</v>
      </c>
      <c r="AV23" s="167">
        <f t="shared" si="31"/>
        <v>1.75</v>
      </c>
      <c r="AW23" s="167" t="str">
        <f>'DATA SISWA'!AW20</f>
        <v>C</v>
      </c>
      <c r="AX23" s="168">
        <f t="shared" si="6"/>
        <v>0</v>
      </c>
      <c r="AY23" s="167" t="str">
        <f>'DATA SISWA'!AY20</f>
        <v>B</v>
      </c>
      <c r="AZ23" s="167">
        <f t="shared" si="32"/>
        <v>0</v>
      </c>
      <c r="BA23" s="167" t="str">
        <f>'DATA SISWA'!BA20</f>
        <v>D</v>
      </c>
      <c r="BB23" s="168">
        <f t="shared" si="7"/>
        <v>0</v>
      </c>
      <c r="BC23" s="167" t="str">
        <f>'DATA SISWA'!BC20</f>
        <v>A</v>
      </c>
      <c r="BD23" s="167">
        <f t="shared" si="33"/>
        <v>1.75</v>
      </c>
      <c r="BE23" s="167" t="str">
        <f>'DATA SISWA'!BE20</f>
        <v>D</v>
      </c>
      <c r="BF23" s="168">
        <f t="shared" si="8"/>
        <v>0</v>
      </c>
      <c r="BG23" s="167" t="str">
        <f>'DATA SISWA'!BG20</f>
        <v>E</v>
      </c>
      <c r="BH23" s="167">
        <f t="shared" si="34"/>
        <v>1.75</v>
      </c>
      <c r="BI23" s="167" t="str">
        <f>'DATA SISWA'!BI20</f>
        <v>B</v>
      </c>
      <c r="BJ23" s="168">
        <f t="shared" si="9"/>
        <v>1.75</v>
      </c>
      <c r="BK23" s="167" t="str">
        <f>'DATA SISWA'!BK20</f>
        <v>E</v>
      </c>
      <c r="BL23" s="167">
        <f t="shared" si="35"/>
        <v>0</v>
      </c>
      <c r="BM23" s="167" t="str">
        <f>'DATA SISWA'!BM20</f>
        <v>E</v>
      </c>
      <c r="BN23" s="168">
        <f t="shared" si="10"/>
        <v>1.75</v>
      </c>
      <c r="BO23" s="167" t="str">
        <f>'DATA SISWA'!BO20</f>
        <v>A</v>
      </c>
      <c r="BP23" s="167">
        <f t="shared" si="36"/>
        <v>0</v>
      </c>
      <c r="BQ23" s="167" t="str">
        <f>'DATA SISWA'!BQ20</f>
        <v>D</v>
      </c>
      <c r="BR23" s="168">
        <f t="shared" si="11"/>
        <v>1.75</v>
      </c>
      <c r="BS23" s="167" t="str">
        <f>'DATA SISWA'!BS20</f>
        <v>E</v>
      </c>
      <c r="BT23" s="167">
        <f t="shared" si="37"/>
        <v>1.75</v>
      </c>
      <c r="BU23" s="167" t="str">
        <f>'DATA SISWA'!BU20</f>
        <v>C</v>
      </c>
      <c r="BV23" s="168">
        <f t="shared" si="12"/>
        <v>0</v>
      </c>
      <c r="BW23" s="167" t="str">
        <f>'DATA SISWA'!BW20</f>
        <v>B</v>
      </c>
      <c r="BX23" s="167">
        <f t="shared" si="38"/>
        <v>0</v>
      </c>
      <c r="BY23" s="167" t="str">
        <f>'DATA SISWA'!BY20</f>
        <v>C</v>
      </c>
      <c r="BZ23" s="168">
        <f t="shared" si="13"/>
        <v>0</v>
      </c>
      <c r="CA23" s="167" t="str">
        <f>'DATA SISWA'!CA20</f>
        <v>A</v>
      </c>
      <c r="CB23" s="167">
        <f t="shared" si="39"/>
        <v>1.75</v>
      </c>
      <c r="CC23" s="167" t="str">
        <f>'DATA SISWA'!CC20</f>
        <v>A</v>
      </c>
      <c r="CD23" s="168">
        <f t="shared" si="14"/>
        <v>1.75</v>
      </c>
      <c r="CE23" s="167" t="str">
        <f>'DATA SISWA'!CE20</f>
        <v>D</v>
      </c>
      <c r="CF23" s="167">
        <f t="shared" si="40"/>
        <v>1.75</v>
      </c>
      <c r="CG23" s="167" t="str">
        <f>'DATA SISWA'!CG20</f>
        <v>C</v>
      </c>
      <c r="CH23" s="168">
        <f t="shared" si="15"/>
        <v>1.75</v>
      </c>
      <c r="CI23" s="85">
        <f>'DATA SISWA'!CI20</f>
        <v>2</v>
      </c>
      <c r="CJ23" s="85">
        <f>'DATA SISWA'!CJ20</f>
        <v>1</v>
      </c>
      <c r="CK23" s="85">
        <f>'DATA SISWA'!CK20</f>
        <v>3</v>
      </c>
      <c r="CL23" s="85">
        <f>'DATA SISWA'!CL20</f>
        <v>6</v>
      </c>
      <c r="CM23" s="85">
        <f>'DATA SISWA'!CM20</f>
        <v>2</v>
      </c>
      <c r="CN23" s="96">
        <f>'DATA SISWA'!CN20</f>
        <v>21</v>
      </c>
      <c r="CO23" s="96">
        <f>'DATA SISWA'!CO20</f>
        <v>19</v>
      </c>
      <c r="CP23" s="66">
        <f>'DATA SISWA'!CQ20</f>
        <v>50.75</v>
      </c>
      <c r="CQ23" s="67">
        <f t="shared" si="41"/>
        <v>50.749999999999993</v>
      </c>
      <c r="CR23" s="65" t="str">
        <f t="shared" si="42"/>
        <v>-</v>
      </c>
      <c r="CS23" s="65" t="str">
        <f t="shared" si="43"/>
        <v>v</v>
      </c>
      <c r="CT23" s="64" t="str">
        <f t="shared" si="44"/>
        <v>Remedial</v>
      </c>
      <c r="CW23" s="64">
        <v>6</v>
      </c>
      <c r="CX23" s="157" t="str">
        <f>F31</f>
        <v>NUPITAH AGUSTINA</v>
      </c>
      <c r="CY23" s="287" t="s">
        <v>155</v>
      </c>
      <c r="CZ23" s="288"/>
      <c r="DA23" s="64" t="s">
        <v>156</v>
      </c>
      <c r="DB23" s="64" t="s">
        <v>163</v>
      </c>
      <c r="DC23" s="64" t="s">
        <v>158</v>
      </c>
    </row>
    <row r="24" spans="1:107" x14ac:dyDescent="0.25">
      <c r="A24" s="84">
        <v>6</v>
      </c>
      <c r="B24" s="152" t="str">
        <f>'DATA SISWA'!C21</f>
        <v>06-</v>
      </c>
      <c r="C24" s="112" t="str">
        <f>'DATA SISWA'!D21</f>
        <v>005-</v>
      </c>
      <c r="D24" s="112" t="str">
        <f>'DATA SISWA'!E21</f>
        <v>023-</v>
      </c>
      <c r="E24" s="153">
        <f>'DATA SISWA'!F21</f>
        <v>2</v>
      </c>
      <c r="F24" s="95" t="str">
        <f>'DATA SISWA'!B21</f>
        <v>FITRI YULISARI</v>
      </c>
      <c r="G24" s="166" t="str">
        <f>'DATA SISWA'!G21</f>
        <v>C</v>
      </c>
      <c r="H24" s="167">
        <f t="shared" si="16"/>
        <v>1.75</v>
      </c>
      <c r="I24" s="166" t="str">
        <f>'DATA SISWA'!I21</f>
        <v>A</v>
      </c>
      <c r="J24" s="167">
        <f t="shared" si="17"/>
        <v>0</v>
      </c>
      <c r="K24" s="166" t="str">
        <f>'DATA SISWA'!K21</f>
        <v>E</v>
      </c>
      <c r="L24" s="167">
        <f t="shared" si="18"/>
        <v>1.75</v>
      </c>
      <c r="M24" s="166" t="str">
        <f>'DATA SISWA'!M21</f>
        <v>B</v>
      </c>
      <c r="N24" s="167">
        <f t="shared" si="19"/>
        <v>1.75</v>
      </c>
      <c r="O24" s="166" t="str">
        <f>'DATA SISWA'!O21</f>
        <v>E</v>
      </c>
      <c r="P24" s="167">
        <f t="shared" si="20"/>
        <v>0</v>
      </c>
      <c r="Q24" s="166" t="str">
        <f>'DATA SISWA'!Q21</f>
        <v>E</v>
      </c>
      <c r="R24" s="167">
        <f t="shared" si="21"/>
        <v>0</v>
      </c>
      <c r="S24" s="166" t="str">
        <f>'DATA SISWA'!S21</f>
        <v>D</v>
      </c>
      <c r="T24" s="167">
        <f t="shared" si="22"/>
        <v>1.75</v>
      </c>
      <c r="U24" s="166" t="str">
        <f>'DATA SISWA'!U21</f>
        <v>C</v>
      </c>
      <c r="V24" s="167">
        <f t="shared" si="23"/>
        <v>0</v>
      </c>
      <c r="W24" s="166" t="str">
        <f>'DATA SISWA'!W21</f>
        <v>B</v>
      </c>
      <c r="X24" s="167">
        <f t="shared" si="24"/>
        <v>0</v>
      </c>
      <c r="Y24" s="166" t="str">
        <f>'DATA SISWA'!Y21</f>
        <v>A</v>
      </c>
      <c r="Z24" s="167">
        <f t="shared" si="25"/>
        <v>0</v>
      </c>
      <c r="AA24" s="166" t="str">
        <f>'DATA SISWA'!AA21</f>
        <v>A</v>
      </c>
      <c r="AB24" s="167">
        <f t="shared" si="26"/>
        <v>0</v>
      </c>
      <c r="AC24" s="167" t="str">
        <f>'DATA SISWA'!AC21</f>
        <v>B</v>
      </c>
      <c r="AD24" s="168">
        <f t="shared" si="1"/>
        <v>1.75</v>
      </c>
      <c r="AE24" s="167" t="str">
        <f>'DATA SISWA'!AE21</f>
        <v>A</v>
      </c>
      <c r="AF24" s="167">
        <f t="shared" si="27"/>
        <v>1.75</v>
      </c>
      <c r="AG24" s="167" t="str">
        <f>'DATA SISWA'!AG21</f>
        <v>A</v>
      </c>
      <c r="AH24" s="168">
        <f t="shared" si="2"/>
        <v>1.75</v>
      </c>
      <c r="AI24" s="167" t="str">
        <f>'DATA SISWA'!AI21</f>
        <v>C</v>
      </c>
      <c r="AJ24" s="167">
        <f t="shared" si="28"/>
        <v>0</v>
      </c>
      <c r="AK24" s="167" t="str">
        <f>'DATA SISWA'!AK21</f>
        <v>D</v>
      </c>
      <c r="AL24" s="168">
        <f t="shared" si="3"/>
        <v>0</v>
      </c>
      <c r="AM24" s="167" t="str">
        <f>'DATA SISWA'!AM21</f>
        <v>E</v>
      </c>
      <c r="AN24" s="167">
        <f t="shared" si="29"/>
        <v>0</v>
      </c>
      <c r="AO24" s="167" t="str">
        <f>'DATA SISWA'!AO21</f>
        <v>C</v>
      </c>
      <c r="AP24" s="168">
        <f t="shared" si="4"/>
        <v>1.75</v>
      </c>
      <c r="AQ24" s="167" t="str">
        <f>'DATA SISWA'!AQ21</f>
        <v>C</v>
      </c>
      <c r="AR24" s="167">
        <f t="shared" si="30"/>
        <v>1.75</v>
      </c>
      <c r="AS24" s="167" t="str">
        <f>'DATA SISWA'!AS21</f>
        <v>B</v>
      </c>
      <c r="AT24" s="168">
        <f t="shared" si="5"/>
        <v>0</v>
      </c>
      <c r="AU24" s="167" t="str">
        <f>'DATA SISWA'!AU21</f>
        <v>B</v>
      </c>
      <c r="AV24" s="167">
        <f t="shared" si="31"/>
        <v>1.75</v>
      </c>
      <c r="AW24" s="167" t="str">
        <f>'DATA SISWA'!AW21</f>
        <v>D</v>
      </c>
      <c r="AX24" s="168">
        <f t="shared" si="6"/>
        <v>0</v>
      </c>
      <c r="AY24" s="167" t="str">
        <f>'DATA SISWA'!AY21</f>
        <v>D</v>
      </c>
      <c r="AZ24" s="167">
        <f t="shared" si="32"/>
        <v>0</v>
      </c>
      <c r="BA24" s="167" t="str">
        <f>'DATA SISWA'!BA21</f>
        <v>B</v>
      </c>
      <c r="BB24" s="168">
        <f t="shared" si="7"/>
        <v>0</v>
      </c>
      <c r="BC24" s="167" t="str">
        <f>'DATA SISWA'!BC21</f>
        <v>A</v>
      </c>
      <c r="BD24" s="167">
        <f t="shared" si="33"/>
        <v>1.75</v>
      </c>
      <c r="BE24" s="167" t="str">
        <f>'DATA SISWA'!BE21</f>
        <v>C</v>
      </c>
      <c r="BF24" s="168">
        <f t="shared" si="8"/>
        <v>0</v>
      </c>
      <c r="BG24" s="167" t="str">
        <f>'DATA SISWA'!BG21</f>
        <v>E</v>
      </c>
      <c r="BH24" s="167">
        <f t="shared" si="34"/>
        <v>1.75</v>
      </c>
      <c r="BI24" s="167" t="str">
        <f>'DATA SISWA'!BI21</f>
        <v>B</v>
      </c>
      <c r="BJ24" s="168">
        <f t="shared" si="9"/>
        <v>1.75</v>
      </c>
      <c r="BK24" s="167" t="str">
        <f>'DATA SISWA'!BK21</f>
        <v>A</v>
      </c>
      <c r="BL24" s="167">
        <f t="shared" si="35"/>
        <v>0</v>
      </c>
      <c r="BM24" s="167" t="str">
        <f>'DATA SISWA'!BM21</f>
        <v>E</v>
      </c>
      <c r="BN24" s="168">
        <f t="shared" si="10"/>
        <v>1.75</v>
      </c>
      <c r="BO24" s="167" t="str">
        <f>'DATA SISWA'!BO21</f>
        <v>A</v>
      </c>
      <c r="BP24" s="167">
        <f t="shared" si="36"/>
        <v>0</v>
      </c>
      <c r="BQ24" s="167" t="str">
        <f>'DATA SISWA'!BQ21</f>
        <v>D</v>
      </c>
      <c r="BR24" s="168">
        <f t="shared" si="11"/>
        <v>1.75</v>
      </c>
      <c r="BS24" s="167" t="str">
        <f>'DATA SISWA'!BS21</f>
        <v>C</v>
      </c>
      <c r="BT24" s="167">
        <f t="shared" si="37"/>
        <v>0</v>
      </c>
      <c r="BU24" s="167" t="str">
        <f>'DATA SISWA'!BU21</f>
        <v>D</v>
      </c>
      <c r="BV24" s="168">
        <f t="shared" si="12"/>
        <v>1.75</v>
      </c>
      <c r="BW24" s="167" t="str">
        <f>'DATA SISWA'!BW21</f>
        <v>A</v>
      </c>
      <c r="BX24" s="167">
        <f t="shared" si="38"/>
        <v>1.75</v>
      </c>
      <c r="BY24" s="167" t="str">
        <f>'DATA SISWA'!BY21</f>
        <v>A</v>
      </c>
      <c r="BZ24" s="168">
        <f t="shared" si="13"/>
        <v>0</v>
      </c>
      <c r="CA24" s="167" t="str">
        <f>'DATA SISWA'!CA21</f>
        <v>E</v>
      </c>
      <c r="CB24" s="167">
        <f t="shared" si="39"/>
        <v>0</v>
      </c>
      <c r="CC24" s="167" t="str">
        <f>'DATA SISWA'!CC21</f>
        <v>A</v>
      </c>
      <c r="CD24" s="168">
        <f t="shared" si="14"/>
        <v>1.75</v>
      </c>
      <c r="CE24" s="167" t="str">
        <f>'DATA SISWA'!CE21</f>
        <v>D</v>
      </c>
      <c r="CF24" s="167">
        <f t="shared" si="40"/>
        <v>1.75</v>
      </c>
      <c r="CG24" s="167" t="str">
        <f>'DATA SISWA'!CG21</f>
        <v>C</v>
      </c>
      <c r="CH24" s="168">
        <f t="shared" si="15"/>
        <v>1.75</v>
      </c>
      <c r="CI24" s="85">
        <f>'DATA SISWA'!CI21</f>
        <v>1</v>
      </c>
      <c r="CJ24" s="85">
        <f>'DATA SISWA'!CJ21</f>
        <v>5</v>
      </c>
      <c r="CK24" s="85">
        <f>'DATA SISWA'!CK21</f>
        <v>7</v>
      </c>
      <c r="CL24" s="85">
        <f>'DATA SISWA'!CL21</f>
        <v>7</v>
      </c>
      <c r="CM24" s="85">
        <f>'DATA SISWA'!CM21</f>
        <v>7</v>
      </c>
      <c r="CN24" s="96">
        <f>'DATA SISWA'!CN21</f>
        <v>20</v>
      </c>
      <c r="CO24" s="96">
        <f>'DATA SISWA'!CO21</f>
        <v>20</v>
      </c>
      <c r="CP24" s="66">
        <f>'DATA SISWA'!CQ21</f>
        <v>62</v>
      </c>
      <c r="CQ24" s="67">
        <f t="shared" si="41"/>
        <v>62</v>
      </c>
      <c r="CR24" s="65" t="str">
        <f t="shared" si="42"/>
        <v>v</v>
      </c>
      <c r="CS24" s="65" t="str">
        <f t="shared" si="43"/>
        <v>-</v>
      </c>
      <c r="CT24" s="64" t="str">
        <f t="shared" si="44"/>
        <v>Tuntas</v>
      </c>
      <c r="CW24" s="64">
        <v>7</v>
      </c>
      <c r="CX24" s="157" t="str">
        <f>F33</f>
        <v>PUJA JANUARTIKA</v>
      </c>
      <c r="CY24" s="287" t="s">
        <v>155</v>
      </c>
      <c r="CZ24" s="288"/>
      <c r="DA24" s="64" t="s">
        <v>156</v>
      </c>
      <c r="DB24" s="64" t="s">
        <v>164</v>
      </c>
      <c r="DC24" s="64" t="s">
        <v>158</v>
      </c>
    </row>
    <row r="25" spans="1:107" x14ac:dyDescent="0.25">
      <c r="A25" s="84">
        <v>7</v>
      </c>
      <c r="B25" s="152" t="str">
        <f>'DATA SISWA'!C22</f>
        <v>06-</v>
      </c>
      <c r="C25" s="112" t="str">
        <f>'DATA SISWA'!D22</f>
        <v>005-</v>
      </c>
      <c r="D25" s="112" t="str">
        <f>'DATA SISWA'!E22</f>
        <v>024-</v>
      </c>
      <c r="E25" s="153">
        <f>'DATA SISWA'!F22</f>
        <v>9</v>
      </c>
      <c r="F25" s="95" t="str">
        <f>'DATA SISWA'!B22</f>
        <v>FITRIANI ARSYA</v>
      </c>
      <c r="G25" s="166" t="str">
        <f>'DATA SISWA'!G22</f>
        <v>C</v>
      </c>
      <c r="H25" s="167">
        <f t="shared" si="16"/>
        <v>1.75</v>
      </c>
      <c r="I25" s="166" t="str">
        <f>'DATA SISWA'!I22</f>
        <v>D</v>
      </c>
      <c r="J25" s="167">
        <f t="shared" si="17"/>
        <v>0</v>
      </c>
      <c r="K25" s="166" t="str">
        <f>'DATA SISWA'!K22</f>
        <v>E</v>
      </c>
      <c r="L25" s="167">
        <f t="shared" si="18"/>
        <v>1.75</v>
      </c>
      <c r="M25" s="166" t="str">
        <f>'DATA SISWA'!M22</f>
        <v>B</v>
      </c>
      <c r="N25" s="167">
        <f t="shared" si="19"/>
        <v>1.75</v>
      </c>
      <c r="O25" s="166" t="str">
        <f>'DATA SISWA'!O22</f>
        <v>A</v>
      </c>
      <c r="P25" s="167">
        <f t="shared" si="20"/>
        <v>0</v>
      </c>
      <c r="Q25" s="166" t="str">
        <f>'DATA SISWA'!Q22</f>
        <v>D</v>
      </c>
      <c r="R25" s="167">
        <f t="shared" si="21"/>
        <v>0</v>
      </c>
      <c r="S25" s="166" t="str">
        <f>'DATA SISWA'!S22</f>
        <v>D</v>
      </c>
      <c r="T25" s="167">
        <f t="shared" si="22"/>
        <v>1.75</v>
      </c>
      <c r="U25" s="166" t="str">
        <f>'DATA SISWA'!U22</f>
        <v>D</v>
      </c>
      <c r="V25" s="167">
        <f t="shared" si="23"/>
        <v>0</v>
      </c>
      <c r="W25" s="166" t="str">
        <f>'DATA SISWA'!W22</f>
        <v>B</v>
      </c>
      <c r="X25" s="167">
        <f t="shared" si="24"/>
        <v>0</v>
      </c>
      <c r="Y25" s="166" t="str">
        <f>'DATA SISWA'!Y22</f>
        <v>A</v>
      </c>
      <c r="Z25" s="167">
        <f t="shared" si="25"/>
        <v>0</v>
      </c>
      <c r="AA25" s="166" t="str">
        <f>'DATA SISWA'!AA22</f>
        <v>B</v>
      </c>
      <c r="AB25" s="167">
        <f t="shared" si="26"/>
        <v>0</v>
      </c>
      <c r="AC25" s="167" t="str">
        <f>'DATA SISWA'!AC22</f>
        <v>E</v>
      </c>
      <c r="AD25" s="168">
        <f t="shared" si="1"/>
        <v>0</v>
      </c>
      <c r="AE25" s="167" t="str">
        <f>'DATA SISWA'!AE22</f>
        <v>A</v>
      </c>
      <c r="AF25" s="167">
        <f t="shared" si="27"/>
        <v>1.75</v>
      </c>
      <c r="AG25" s="167" t="str">
        <f>'DATA SISWA'!AG22</f>
        <v>D</v>
      </c>
      <c r="AH25" s="168">
        <f t="shared" si="2"/>
        <v>0</v>
      </c>
      <c r="AI25" s="167" t="str">
        <f>'DATA SISWA'!AI22</f>
        <v>A</v>
      </c>
      <c r="AJ25" s="167">
        <f t="shared" si="28"/>
        <v>0</v>
      </c>
      <c r="AK25" s="167" t="str">
        <f>'DATA SISWA'!AK22</f>
        <v>C</v>
      </c>
      <c r="AL25" s="168">
        <f t="shared" si="3"/>
        <v>1.75</v>
      </c>
      <c r="AM25" s="167" t="str">
        <f>'DATA SISWA'!AM22</f>
        <v>D</v>
      </c>
      <c r="AN25" s="167">
        <f t="shared" si="29"/>
        <v>0</v>
      </c>
      <c r="AO25" s="167" t="str">
        <f>'DATA SISWA'!AO22</f>
        <v>C</v>
      </c>
      <c r="AP25" s="168">
        <f t="shared" si="4"/>
        <v>1.75</v>
      </c>
      <c r="AQ25" s="167" t="str">
        <f>'DATA SISWA'!AQ22</f>
        <v>C</v>
      </c>
      <c r="AR25" s="167">
        <f t="shared" si="30"/>
        <v>1.75</v>
      </c>
      <c r="AS25" s="167" t="str">
        <f>'DATA SISWA'!AS22</f>
        <v>E</v>
      </c>
      <c r="AT25" s="168">
        <f t="shared" si="5"/>
        <v>0</v>
      </c>
      <c r="AU25" s="167" t="str">
        <f>'DATA SISWA'!AU22</f>
        <v>B</v>
      </c>
      <c r="AV25" s="167">
        <f t="shared" si="31"/>
        <v>1.75</v>
      </c>
      <c r="AW25" s="167" t="str">
        <f>'DATA SISWA'!AW22</f>
        <v>D</v>
      </c>
      <c r="AX25" s="168">
        <f t="shared" si="6"/>
        <v>0</v>
      </c>
      <c r="AY25" s="167" t="str">
        <f>'DATA SISWA'!AY22</f>
        <v>D</v>
      </c>
      <c r="AZ25" s="167">
        <f t="shared" si="32"/>
        <v>0</v>
      </c>
      <c r="BA25" s="167" t="str">
        <f>'DATA SISWA'!BA22</f>
        <v>C</v>
      </c>
      <c r="BB25" s="168">
        <f t="shared" si="7"/>
        <v>1.75</v>
      </c>
      <c r="BC25" s="167" t="str">
        <f>'DATA SISWA'!BC22</f>
        <v>A</v>
      </c>
      <c r="BD25" s="167">
        <f t="shared" si="33"/>
        <v>1.75</v>
      </c>
      <c r="BE25" s="167" t="str">
        <f>'DATA SISWA'!BE22</f>
        <v>D</v>
      </c>
      <c r="BF25" s="168">
        <f t="shared" si="8"/>
        <v>0</v>
      </c>
      <c r="BG25" s="167" t="str">
        <f>'DATA SISWA'!BG22</f>
        <v>E</v>
      </c>
      <c r="BH25" s="167">
        <f t="shared" si="34"/>
        <v>1.75</v>
      </c>
      <c r="BI25" s="167" t="str">
        <f>'DATA SISWA'!BI22</f>
        <v>E</v>
      </c>
      <c r="BJ25" s="168">
        <f t="shared" si="9"/>
        <v>0</v>
      </c>
      <c r="BK25" s="167" t="str">
        <f>'DATA SISWA'!BK22</f>
        <v>C</v>
      </c>
      <c r="BL25" s="167">
        <f t="shared" si="35"/>
        <v>0</v>
      </c>
      <c r="BM25" s="167" t="str">
        <f>'DATA SISWA'!BM22</f>
        <v>E</v>
      </c>
      <c r="BN25" s="168">
        <f t="shared" si="10"/>
        <v>1.75</v>
      </c>
      <c r="BO25" s="167" t="str">
        <f>'DATA SISWA'!BO22</f>
        <v>C</v>
      </c>
      <c r="BP25" s="167">
        <f t="shared" si="36"/>
        <v>0</v>
      </c>
      <c r="BQ25" s="167" t="str">
        <f>'DATA SISWA'!BQ22</f>
        <v>D</v>
      </c>
      <c r="BR25" s="168">
        <f t="shared" si="11"/>
        <v>1.75</v>
      </c>
      <c r="BS25" s="167" t="str">
        <f>'DATA SISWA'!BS22</f>
        <v>E</v>
      </c>
      <c r="BT25" s="167">
        <f t="shared" si="37"/>
        <v>1.75</v>
      </c>
      <c r="BU25" s="167" t="str">
        <f>'DATA SISWA'!BU22</f>
        <v>E</v>
      </c>
      <c r="BV25" s="168">
        <f t="shared" si="12"/>
        <v>0</v>
      </c>
      <c r="BW25" s="167" t="str">
        <f>'DATA SISWA'!BW22</f>
        <v>A</v>
      </c>
      <c r="BX25" s="167">
        <f t="shared" si="38"/>
        <v>1.75</v>
      </c>
      <c r="BY25" s="167" t="str">
        <f>'DATA SISWA'!BY22</f>
        <v>D</v>
      </c>
      <c r="BZ25" s="168">
        <f t="shared" si="13"/>
        <v>1.75</v>
      </c>
      <c r="CA25" s="167" t="str">
        <f>'DATA SISWA'!CA22</f>
        <v>A</v>
      </c>
      <c r="CB25" s="167">
        <f t="shared" si="39"/>
        <v>1.75</v>
      </c>
      <c r="CC25" s="167" t="str">
        <f>'DATA SISWA'!CC22</f>
        <v>D</v>
      </c>
      <c r="CD25" s="168">
        <f t="shared" si="14"/>
        <v>0</v>
      </c>
      <c r="CE25" s="167" t="str">
        <f>'DATA SISWA'!CE22</f>
        <v>D</v>
      </c>
      <c r="CF25" s="167">
        <f t="shared" si="40"/>
        <v>1.75</v>
      </c>
      <c r="CG25" s="167" t="str">
        <f>'DATA SISWA'!CG22</f>
        <v>C</v>
      </c>
      <c r="CH25" s="168">
        <f t="shared" si="15"/>
        <v>1.75</v>
      </c>
      <c r="CI25" s="85">
        <f>'DATA SISWA'!CI22</f>
        <v>2</v>
      </c>
      <c r="CJ25" s="85">
        <f>'DATA SISWA'!CJ22</f>
        <v>5</v>
      </c>
      <c r="CK25" s="85">
        <f>'DATA SISWA'!CK22</f>
        <v>6</v>
      </c>
      <c r="CL25" s="85">
        <f>'DATA SISWA'!CL22</f>
        <v>5</v>
      </c>
      <c r="CM25" s="85">
        <f>'DATA SISWA'!CM22</f>
        <v>6</v>
      </c>
      <c r="CN25" s="96">
        <f>'DATA SISWA'!CN22</f>
        <v>20</v>
      </c>
      <c r="CO25" s="96">
        <f>'DATA SISWA'!CO22</f>
        <v>20</v>
      </c>
      <c r="CP25" s="66">
        <f>'DATA SISWA'!CQ22</f>
        <v>59</v>
      </c>
      <c r="CQ25" s="67">
        <f t="shared" si="41"/>
        <v>59</v>
      </c>
      <c r="CR25" s="65" t="str">
        <f t="shared" si="42"/>
        <v>v</v>
      </c>
      <c r="CS25" s="65" t="str">
        <f t="shared" si="43"/>
        <v>-</v>
      </c>
      <c r="CT25" s="64" t="str">
        <f t="shared" si="44"/>
        <v>Tuntas</v>
      </c>
      <c r="CW25" s="64">
        <v>8</v>
      </c>
      <c r="CX25" s="157" t="str">
        <f>F35</f>
        <v>SHALU</v>
      </c>
      <c r="CY25" s="287" t="s">
        <v>155</v>
      </c>
      <c r="CZ25" s="288"/>
      <c r="DA25" s="64" t="s">
        <v>156</v>
      </c>
      <c r="DB25" s="64" t="s">
        <v>165</v>
      </c>
      <c r="DC25" s="64" t="s">
        <v>158</v>
      </c>
    </row>
    <row r="26" spans="1:107" x14ac:dyDescent="0.25">
      <c r="A26" s="83">
        <v>8</v>
      </c>
      <c r="B26" s="152" t="str">
        <f>'DATA SISWA'!C23</f>
        <v>06-</v>
      </c>
      <c r="C26" s="112" t="str">
        <f>'DATA SISWA'!D23</f>
        <v>005-</v>
      </c>
      <c r="D26" s="112" t="str">
        <f>'DATA SISWA'!E23</f>
        <v>006-</v>
      </c>
      <c r="E26" s="153">
        <f>'DATA SISWA'!F23</f>
        <v>3</v>
      </c>
      <c r="F26" s="95" t="str">
        <f>'DATA SISWA'!B23</f>
        <v>JUSTIA ANDRIANA</v>
      </c>
      <c r="G26" s="166" t="str">
        <f>'DATA SISWA'!G23</f>
        <v>C</v>
      </c>
      <c r="H26" s="167">
        <f t="shared" si="16"/>
        <v>1.75</v>
      </c>
      <c r="I26" s="166" t="str">
        <f>'DATA SISWA'!I23</f>
        <v>C</v>
      </c>
      <c r="J26" s="167">
        <f t="shared" si="17"/>
        <v>0</v>
      </c>
      <c r="K26" s="166" t="str">
        <f>'DATA SISWA'!K23</f>
        <v>E</v>
      </c>
      <c r="L26" s="167">
        <f t="shared" si="18"/>
        <v>1.75</v>
      </c>
      <c r="M26" s="166" t="str">
        <f>'DATA SISWA'!M23</f>
        <v>E</v>
      </c>
      <c r="N26" s="167">
        <f t="shared" si="19"/>
        <v>0</v>
      </c>
      <c r="O26" s="166" t="str">
        <f>'DATA SISWA'!O23</f>
        <v>E</v>
      </c>
      <c r="P26" s="167">
        <f t="shared" si="20"/>
        <v>0</v>
      </c>
      <c r="Q26" s="166" t="str">
        <f>'DATA SISWA'!Q23</f>
        <v>D</v>
      </c>
      <c r="R26" s="167">
        <f t="shared" si="21"/>
        <v>0</v>
      </c>
      <c r="S26" s="166" t="str">
        <f>'DATA SISWA'!S23</f>
        <v>D</v>
      </c>
      <c r="T26" s="167">
        <f t="shared" si="22"/>
        <v>1.75</v>
      </c>
      <c r="U26" s="166" t="str">
        <f>'DATA SISWA'!U23</f>
        <v>C</v>
      </c>
      <c r="V26" s="167">
        <f t="shared" si="23"/>
        <v>0</v>
      </c>
      <c r="W26" s="166" t="str">
        <f>'DATA SISWA'!W23</f>
        <v>B</v>
      </c>
      <c r="X26" s="167">
        <f t="shared" si="24"/>
        <v>0</v>
      </c>
      <c r="Y26" s="166" t="str">
        <f>'DATA SISWA'!Y23</f>
        <v>C</v>
      </c>
      <c r="Z26" s="167">
        <f t="shared" si="25"/>
        <v>1.75</v>
      </c>
      <c r="AA26" s="166" t="str">
        <f>'DATA SISWA'!AA23</f>
        <v>C</v>
      </c>
      <c r="AB26" s="167">
        <f t="shared" si="26"/>
        <v>1.75</v>
      </c>
      <c r="AC26" s="167" t="str">
        <f>'DATA SISWA'!AC23</f>
        <v>B</v>
      </c>
      <c r="AD26" s="168">
        <f t="shared" si="1"/>
        <v>1.75</v>
      </c>
      <c r="AE26" s="167" t="str">
        <f>'DATA SISWA'!AE23</f>
        <v>A</v>
      </c>
      <c r="AF26" s="167">
        <f t="shared" si="27"/>
        <v>1.75</v>
      </c>
      <c r="AG26" s="167" t="str">
        <f>'DATA SISWA'!AG23</f>
        <v>A</v>
      </c>
      <c r="AH26" s="168">
        <f t="shared" si="2"/>
        <v>1.75</v>
      </c>
      <c r="AI26" s="167" t="str">
        <f>'DATA SISWA'!AI23</f>
        <v>C</v>
      </c>
      <c r="AJ26" s="167">
        <f t="shared" si="28"/>
        <v>0</v>
      </c>
      <c r="AK26" s="167" t="str">
        <f>'DATA SISWA'!AK23</f>
        <v>C</v>
      </c>
      <c r="AL26" s="168">
        <f t="shared" si="3"/>
        <v>1.75</v>
      </c>
      <c r="AM26" s="167" t="str">
        <f>'DATA SISWA'!AM23</f>
        <v>E</v>
      </c>
      <c r="AN26" s="167">
        <f t="shared" si="29"/>
        <v>0</v>
      </c>
      <c r="AO26" s="167" t="str">
        <f>'DATA SISWA'!AO23</f>
        <v>C</v>
      </c>
      <c r="AP26" s="168">
        <f t="shared" si="4"/>
        <v>1.75</v>
      </c>
      <c r="AQ26" s="167" t="str">
        <f>'DATA SISWA'!AQ23</f>
        <v>C</v>
      </c>
      <c r="AR26" s="167">
        <f t="shared" si="30"/>
        <v>1.75</v>
      </c>
      <c r="AS26" s="167" t="str">
        <f>'DATA SISWA'!AS23</f>
        <v>C</v>
      </c>
      <c r="AT26" s="168">
        <f t="shared" si="5"/>
        <v>0</v>
      </c>
      <c r="AU26" s="167" t="str">
        <f>'DATA SISWA'!AU23</f>
        <v>B</v>
      </c>
      <c r="AV26" s="167">
        <f t="shared" si="31"/>
        <v>1.75</v>
      </c>
      <c r="AW26" s="167" t="str">
        <f>'DATA SISWA'!AW23</f>
        <v>D</v>
      </c>
      <c r="AX26" s="168">
        <f t="shared" si="6"/>
        <v>0</v>
      </c>
      <c r="AY26" s="167" t="str">
        <f>'DATA SISWA'!AY23</f>
        <v>E</v>
      </c>
      <c r="AZ26" s="167">
        <f t="shared" si="32"/>
        <v>1.75</v>
      </c>
      <c r="BA26" s="167" t="str">
        <f>'DATA SISWA'!BA23</f>
        <v>E</v>
      </c>
      <c r="BB26" s="168">
        <f t="shared" si="7"/>
        <v>0</v>
      </c>
      <c r="BC26" s="167" t="str">
        <f>'DATA SISWA'!BC23</f>
        <v>A</v>
      </c>
      <c r="BD26" s="167">
        <f t="shared" si="33"/>
        <v>1.75</v>
      </c>
      <c r="BE26" s="167" t="str">
        <f>'DATA SISWA'!BE23</f>
        <v>D</v>
      </c>
      <c r="BF26" s="168">
        <f t="shared" si="8"/>
        <v>0</v>
      </c>
      <c r="BG26" s="167" t="str">
        <f>'DATA SISWA'!BG23</f>
        <v>D</v>
      </c>
      <c r="BH26" s="167">
        <f t="shared" si="34"/>
        <v>0</v>
      </c>
      <c r="BI26" s="167" t="str">
        <f>'DATA SISWA'!BI23</f>
        <v>B</v>
      </c>
      <c r="BJ26" s="168">
        <f t="shared" si="9"/>
        <v>1.75</v>
      </c>
      <c r="BK26" s="167" t="str">
        <f>'DATA SISWA'!BK23</f>
        <v>C</v>
      </c>
      <c r="BL26" s="167">
        <f t="shared" si="35"/>
        <v>0</v>
      </c>
      <c r="BM26" s="167" t="str">
        <f>'DATA SISWA'!BM23</f>
        <v>E</v>
      </c>
      <c r="BN26" s="168">
        <f t="shared" si="10"/>
        <v>1.75</v>
      </c>
      <c r="BO26" s="167" t="str">
        <f>'DATA SISWA'!BO23</f>
        <v>B</v>
      </c>
      <c r="BP26" s="167">
        <f t="shared" si="36"/>
        <v>0</v>
      </c>
      <c r="BQ26" s="167" t="str">
        <f>'DATA SISWA'!BQ23</f>
        <v>D</v>
      </c>
      <c r="BR26" s="168">
        <f t="shared" si="11"/>
        <v>1.75</v>
      </c>
      <c r="BS26" s="167" t="str">
        <f>'DATA SISWA'!BS23</f>
        <v>E</v>
      </c>
      <c r="BT26" s="167">
        <f t="shared" si="37"/>
        <v>1.75</v>
      </c>
      <c r="BU26" s="167" t="str">
        <f>'DATA SISWA'!BU23</f>
        <v>D</v>
      </c>
      <c r="BV26" s="168">
        <f t="shared" si="12"/>
        <v>1.75</v>
      </c>
      <c r="BW26" s="167" t="str">
        <f>'DATA SISWA'!BW23</f>
        <v>D</v>
      </c>
      <c r="BX26" s="167">
        <f t="shared" si="38"/>
        <v>0</v>
      </c>
      <c r="BY26" s="167" t="str">
        <f>'DATA SISWA'!BY23</f>
        <v>B</v>
      </c>
      <c r="BZ26" s="168">
        <f t="shared" si="13"/>
        <v>0</v>
      </c>
      <c r="CA26" s="167" t="str">
        <f>'DATA SISWA'!CA23</f>
        <v>A</v>
      </c>
      <c r="CB26" s="167">
        <f t="shared" si="39"/>
        <v>1.75</v>
      </c>
      <c r="CC26" s="167" t="str">
        <f>'DATA SISWA'!CC23</f>
        <v>D</v>
      </c>
      <c r="CD26" s="168">
        <f t="shared" si="14"/>
        <v>0</v>
      </c>
      <c r="CE26" s="167" t="str">
        <f>'DATA SISWA'!CE23</f>
        <v>B</v>
      </c>
      <c r="CF26" s="167">
        <f t="shared" si="40"/>
        <v>0</v>
      </c>
      <c r="CG26" s="167" t="str">
        <f>'DATA SISWA'!CG23</f>
        <v>E</v>
      </c>
      <c r="CH26" s="168">
        <f t="shared" si="15"/>
        <v>0</v>
      </c>
      <c r="CI26" s="85">
        <f>'DATA SISWA'!CI23</f>
        <v>2</v>
      </c>
      <c r="CJ26" s="85">
        <f>'DATA SISWA'!CJ23</f>
        <v>1</v>
      </c>
      <c r="CK26" s="85">
        <f>'DATA SISWA'!CK23</f>
        <v>4</v>
      </c>
      <c r="CL26" s="85">
        <f>'DATA SISWA'!CL23</f>
        <v>6</v>
      </c>
      <c r="CM26" s="85">
        <f>'DATA SISWA'!CM23</f>
        <v>7</v>
      </c>
      <c r="CN26" s="96">
        <f>'DATA SISWA'!CN23</f>
        <v>20</v>
      </c>
      <c r="CO26" s="96">
        <f>'DATA SISWA'!CO23</f>
        <v>20</v>
      </c>
      <c r="CP26" s="66">
        <f>'DATA SISWA'!CQ23</f>
        <v>55</v>
      </c>
      <c r="CQ26" s="67">
        <f t="shared" si="41"/>
        <v>55.000000000000007</v>
      </c>
      <c r="CR26" s="65" t="str">
        <f t="shared" si="42"/>
        <v>v</v>
      </c>
      <c r="CS26" s="65" t="str">
        <f t="shared" si="43"/>
        <v>-</v>
      </c>
      <c r="CT26" s="64" t="str">
        <f t="shared" si="44"/>
        <v>Tuntas</v>
      </c>
      <c r="CW26" s="64">
        <v>9</v>
      </c>
      <c r="CX26" s="157" t="str">
        <f>F36</f>
        <v>SOLIKIN</v>
      </c>
      <c r="CY26" s="287" t="s">
        <v>155</v>
      </c>
      <c r="CZ26" s="288"/>
      <c r="DA26" s="64" t="s">
        <v>156</v>
      </c>
      <c r="DB26" s="64" t="s">
        <v>166</v>
      </c>
      <c r="DC26" s="64" t="s">
        <v>158</v>
      </c>
    </row>
    <row r="27" spans="1:107" x14ac:dyDescent="0.25">
      <c r="A27" s="83">
        <v>9</v>
      </c>
      <c r="B27" s="152" t="str">
        <f>'DATA SISWA'!C24</f>
        <v>06-</v>
      </c>
      <c r="C27" s="112" t="str">
        <f>'DATA SISWA'!D24</f>
        <v>005-</v>
      </c>
      <c r="D27" s="112" t="str">
        <f>'DATA SISWA'!E24</f>
        <v>025-</v>
      </c>
      <c r="E27" s="153">
        <f>'DATA SISWA'!F24</f>
        <v>8</v>
      </c>
      <c r="F27" s="95" t="str">
        <f>'DATA SISWA'!B24</f>
        <v>M. IHSAN</v>
      </c>
      <c r="G27" s="166" t="str">
        <f>'DATA SISWA'!G24</f>
        <v>C</v>
      </c>
      <c r="H27" s="167">
        <f t="shared" si="16"/>
        <v>1.75</v>
      </c>
      <c r="I27" s="166" t="str">
        <f>'DATA SISWA'!I24</f>
        <v>A</v>
      </c>
      <c r="J27" s="167">
        <f t="shared" si="17"/>
        <v>0</v>
      </c>
      <c r="K27" s="166" t="str">
        <f>'DATA SISWA'!K24</f>
        <v>E</v>
      </c>
      <c r="L27" s="167">
        <f t="shared" si="18"/>
        <v>1.75</v>
      </c>
      <c r="M27" s="166" t="str">
        <f>'DATA SISWA'!M24</f>
        <v>B</v>
      </c>
      <c r="N27" s="167">
        <f t="shared" si="19"/>
        <v>1.75</v>
      </c>
      <c r="O27" s="166" t="str">
        <f>'DATA SISWA'!O24</f>
        <v>E</v>
      </c>
      <c r="P27" s="167">
        <f t="shared" si="20"/>
        <v>0</v>
      </c>
      <c r="Q27" s="166" t="str">
        <f>'DATA SISWA'!Q24</f>
        <v>D</v>
      </c>
      <c r="R27" s="167">
        <f t="shared" si="21"/>
        <v>0</v>
      </c>
      <c r="S27" s="166" t="str">
        <f>'DATA SISWA'!S24</f>
        <v>D</v>
      </c>
      <c r="T27" s="167">
        <f t="shared" si="22"/>
        <v>1.75</v>
      </c>
      <c r="U27" s="166" t="str">
        <f>'DATA SISWA'!U24</f>
        <v>C</v>
      </c>
      <c r="V27" s="167">
        <f t="shared" si="23"/>
        <v>0</v>
      </c>
      <c r="W27" s="166" t="str">
        <f>'DATA SISWA'!W24</f>
        <v>B</v>
      </c>
      <c r="X27" s="167">
        <f t="shared" si="24"/>
        <v>0</v>
      </c>
      <c r="Y27" s="166" t="str">
        <f>'DATA SISWA'!Y24</f>
        <v>A</v>
      </c>
      <c r="Z27" s="167">
        <f t="shared" si="25"/>
        <v>0</v>
      </c>
      <c r="AA27" s="166" t="str">
        <f>'DATA SISWA'!AA24</f>
        <v>A</v>
      </c>
      <c r="AB27" s="167">
        <f t="shared" si="26"/>
        <v>0</v>
      </c>
      <c r="AC27" s="167" t="str">
        <f>'DATA SISWA'!AC24</f>
        <v>B</v>
      </c>
      <c r="AD27" s="168">
        <f t="shared" si="1"/>
        <v>1.75</v>
      </c>
      <c r="AE27" s="167" t="str">
        <f>'DATA SISWA'!AE24</f>
        <v>A</v>
      </c>
      <c r="AF27" s="167">
        <f t="shared" si="27"/>
        <v>1.75</v>
      </c>
      <c r="AG27" s="167" t="str">
        <f>'DATA SISWA'!AG24</f>
        <v>A</v>
      </c>
      <c r="AH27" s="168">
        <f t="shared" si="2"/>
        <v>1.75</v>
      </c>
      <c r="AI27" s="167" t="str">
        <f>'DATA SISWA'!AI24</f>
        <v>C</v>
      </c>
      <c r="AJ27" s="167">
        <f t="shared" si="28"/>
        <v>0</v>
      </c>
      <c r="AK27" s="167" t="str">
        <f>'DATA SISWA'!AK24</f>
        <v>D</v>
      </c>
      <c r="AL27" s="168">
        <f t="shared" si="3"/>
        <v>0</v>
      </c>
      <c r="AM27" s="167" t="str">
        <f>'DATA SISWA'!AM24</f>
        <v>E</v>
      </c>
      <c r="AN27" s="167">
        <f t="shared" si="29"/>
        <v>0</v>
      </c>
      <c r="AO27" s="167" t="str">
        <f>'DATA SISWA'!AO24</f>
        <v>C</v>
      </c>
      <c r="AP27" s="168">
        <f t="shared" si="4"/>
        <v>1.75</v>
      </c>
      <c r="AQ27" s="167" t="str">
        <f>'DATA SISWA'!AQ24</f>
        <v>C</v>
      </c>
      <c r="AR27" s="167">
        <f t="shared" si="30"/>
        <v>1.75</v>
      </c>
      <c r="AS27" s="167" t="str">
        <f>'DATA SISWA'!AS24</f>
        <v>D</v>
      </c>
      <c r="AT27" s="168">
        <f t="shared" si="5"/>
        <v>0</v>
      </c>
      <c r="AU27" s="167" t="str">
        <f>'DATA SISWA'!AU24</f>
        <v>B</v>
      </c>
      <c r="AV27" s="167">
        <f t="shared" si="31"/>
        <v>1.75</v>
      </c>
      <c r="AW27" s="167" t="str">
        <f>'DATA SISWA'!AW24</f>
        <v>D</v>
      </c>
      <c r="AX27" s="168">
        <f t="shared" si="6"/>
        <v>0</v>
      </c>
      <c r="AY27" s="167" t="str">
        <f>'DATA SISWA'!AY24</f>
        <v>D</v>
      </c>
      <c r="AZ27" s="167">
        <f t="shared" si="32"/>
        <v>0</v>
      </c>
      <c r="BA27" s="167" t="str">
        <f>'DATA SISWA'!BA24</f>
        <v>B</v>
      </c>
      <c r="BB27" s="168">
        <f t="shared" si="7"/>
        <v>0</v>
      </c>
      <c r="BC27" s="167" t="str">
        <f>'DATA SISWA'!BC24</f>
        <v>A</v>
      </c>
      <c r="BD27" s="167">
        <f t="shared" si="33"/>
        <v>1.75</v>
      </c>
      <c r="BE27" s="167" t="str">
        <f>'DATA SISWA'!BE24</f>
        <v>D</v>
      </c>
      <c r="BF27" s="168">
        <f t="shared" si="8"/>
        <v>0</v>
      </c>
      <c r="BG27" s="167" t="str">
        <f>'DATA SISWA'!BG24</f>
        <v>D</v>
      </c>
      <c r="BH27" s="167">
        <f t="shared" si="34"/>
        <v>0</v>
      </c>
      <c r="BI27" s="167" t="str">
        <f>'DATA SISWA'!BI24</f>
        <v>B</v>
      </c>
      <c r="BJ27" s="168">
        <f t="shared" si="9"/>
        <v>1.75</v>
      </c>
      <c r="BK27" s="167" t="str">
        <f>'DATA SISWA'!BK24</f>
        <v>B</v>
      </c>
      <c r="BL27" s="167">
        <f t="shared" si="35"/>
        <v>1.75</v>
      </c>
      <c r="BM27" s="167" t="str">
        <f>'DATA SISWA'!BM24</f>
        <v>E</v>
      </c>
      <c r="BN27" s="168">
        <f t="shared" si="10"/>
        <v>1.75</v>
      </c>
      <c r="BO27" s="167" t="str">
        <f>'DATA SISWA'!BO24</f>
        <v>E</v>
      </c>
      <c r="BP27" s="167">
        <f t="shared" si="36"/>
        <v>1.75</v>
      </c>
      <c r="BQ27" s="167" t="str">
        <f>'DATA SISWA'!BQ24</f>
        <v>D</v>
      </c>
      <c r="BR27" s="168">
        <f t="shared" si="11"/>
        <v>1.75</v>
      </c>
      <c r="BS27" s="167" t="str">
        <f>'DATA SISWA'!BS24</f>
        <v>E</v>
      </c>
      <c r="BT27" s="167">
        <f t="shared" si="37"/>
        <v>1.75</v>
      </c>
      <c r="BU27" s="167" t="str">
        <f>'DATA SISWA'!BU24</f>
        <v>E</v>
      </c>
      <c r="BV27" s="168">
        <f t="shared" si="12"/>
        <v>0</v>
      </c>
      <c r="BW27" s="167" t="str">
        <f>'DATA SISWA'!BW24</f>
        <v>A</v>
      </c>
      <c r="BX27" s="167">
        <f t="shared" si="38"/>
        <v>1.75</v>
      </c>
      <c r="BY27" s="167" t="str">
        <f>'DATA SISWA'!BY24</f>
        <v>D</v>
      </c>
      <c r="BZ27" s="168">
        <f t="shared" si="13"/>
        <v>1.75</v>
      </c>
      <c r="CA27" s="167" t="str">
        <f>'DATA SISWA'!CA24</f>
        <v>A</v>
      </c>
      <c r="CB27" s="167">
        <f t="shared" si="39"/>
        <v>1.75</v>
      </c>
      <c r="CC27" s="167" t="str">
        <f>'DATA SISWA'!CC24</f>
        <v>A</v>
      </c>
      <c r="CD27" s="168">
        <f t="shared" si="14"/>
        <v>1.75</v>
      </c>
      <c r="CE27" s="167" t="str">
        <f>'DATA SISWA'!CE24</f>
        <v>A</v>
      </c>
      <c r="CF27" s="167">
        <f t="shared" si="40"/>
        <v>0</v>
      </c>
      <c r="CG27" s="167" t="str">
        <f>'DATA SISWA'!CG24</f>
        <v>E</v>
      </c>
      <c r="CH27" s="168">
        <f t="shared" si="15"/>
        <v>0</v>
      </c>
      <c r="CI27" s="85">
        <f>'DATA SISWA'!CI24</f>
        <v>2</v>
      </c>
      <c r="CJ27" s="85">
        <f>'DATA SISWA'!CJ24</f>
        <v>0</v>
      </c>
      <c r="CK27" s="85">
        <f>'DATA SISWA'!CK24</f>
        <v>5</v>
      </c>
      <c r="CL27" s="85">
        <f>'DATA SISWA'!CL24</f>
        <v>6</v>
      </c>
      <c r="CM27" s="85">
        <f>'DATA SISWA'!CM24</f>
        <v>4</v>
      </c>
      <c r="CN27" s="96">
        <f>'DATA SISWA'!CN24</f>
        <v>21</v>
      </c>
      <c r="CO27" s="96">
        <f>'DATA SISWA'!CO24</f>
        <v>19</v>
      </c>
      <c r="CP27" s="66">
        <f>'DATA SISWA'!CQ24</f>
        <v>53.75</v>
      </c>
      <c r="CQ27" s="67">
        <f t="shared" si="41"/>
        <v>53.75</v>
      </c>
      <c r="CR27" s="65" t="str">
        <f t="shared" si="42"/>
        <v>-</v>
      </c>
      <c r="CS27" s="65" t="str">
        <f t="shared" si="43"/>
        <v>v</v>
      </c>
      <c r="CT27" s="64" t="str">
        <f t="shared" si="44"/>
        <v>Remedial</v>
      </c>
      <c r="CW27" s="64">
        <v>10</v>
      </c>
      <c r="CX27" s="157" t="str">
        <f>F38</f>
        <v>LIA ANGGI LIANA YUSPITA</v>
      </c>
      <c r="CY27" s="287" t="s">
        <v>155</v>
      </c>
      <c r="CZ27" s="288"/>
      <c r="DA27" s="64" t="s">
        <v>156</v>
      </c>
      <c r="DB27" s="64" t="s">
        <v>167</v>
      </c>
      <c r="DC27" s="64" t="s">
        <v>158</v>
      </c>
    </row>
    <row r="28" spans="1:107" x14ac:dyDescent="0.25">
      <c r="A28" s="84">
        <v>10</v>
      </c>
      <c r="B28" s="152" t="str">
        <f>'DATA SISWA'!C25</f>
        <v>06-</v>
      </c>
      <c r="C28" s="112" t="str">
        <f>'DATA SISWA'!D25</f>
        <v>005-</v>
      </c>
      <c r="D28" s="112" t="str">
        <f>'DATA SISWA'!E25</f>
        <v>003-</v>
      </c>
      <c r="E28" s="153">
        <f>'DATA SISWA'!F25</f>
        <v>6</v>
      </c>
      <c r="F28" s="95" t="str">
        <f>'DATA SISWA'!B25</f>
        <v>M. YUSUF DWI HANDIKA</v>
      </c>
      <c r="G28" s="166" t="str">
        <f>'DATA SISWA'!G25</f>
        <v>C</v>
      </c>
      <c r="H28" s="167">
        <f t="shared" si="16"/>
        <v>1.75</v>
      </c>
      <c r="I28" s="166" t="str">
        <f>'DATA SISWA'!I25</f>
        <v>E</v>
      </c>
      <c r="J28" s="167">
        <f t="shared" si="17"/>
        <v>1.75</v>
      </c>
      <c r="K28" s="166" t="str">
        <f>'DATA SISWA'!K25</f>
        <v>E</v>
      </c>
      <c r="L28" s="167">
        <f t="shared" si="18"/>
        <v>1.75</v>
      </c>
      <c r="M28" s="166" t="str">
        <f>'DATA SISWA'!M25</f>
        <v>B</v>
      </c>
      <c r="N28" s="167">
        <f t="shared" si="19"/>
        <v>1.75</v>
      </c>
      <c r="O28" s="166" t="str">
        <f>'DATA SISWA'!O25</f>
        <v>D</v>
      </c>
      <c r="P28" s="167">
        <f t="shared" si="20"/>
        <v>0</v>
      </c>
      <c r="Q28" s="166" t="str">
        <f>'DATA SISWA'!Q25</f>
        <v>E</v>
      </c>
      <c r="R28" s="167">
        <f t="shared" si="21"/>
        <v>0</v>
      </c>
      <c r="S28" s="166" t="str">
        <f>'DATA SISWA'!S25</f>
        <v>E</v>
      </c>
      <c r="T28" s="167">
        <f t="shared" si="22"/>
        <v>0</v>
      </c>
      <c r="U28" s="166" t="str">
        <f>'DATA SISWA'!U25</f>
        <v>D</v>
      </c>
      <c r="V28" s="167">
        <f t="shared" si="23"/>
        <v>0</v>
      </c>
      <c r="W28" s="166" t="str">
        <f>'DATA SISWA'!W25</f>
        <v>A</v>
      </c>
      <c r="X28" s="167">
        <f t="shared" si="24"/>
        <v>1.75</v>
      </c>
      <c r="Y28" s="166" t="str">
        <f>'DATA SISWA'!Y25</f>
        <v>C</v>
      </c>
      <c r="Z28" s="167">
        <f t="shared" si="25"/>
        <v>1.75</v>
      </c>
      <c r="AA28" s="166" t="str">
        <f>'DATA SISWA'!AA25</f>
        <v>C</v>
      </c>
      <c r="AB28" s="167">
        <f t="shared" si="26"/>
        <v>1.75</v>
      </c>
      <c r="AC28" s="167" t="str">
        <f>'DATA SISWA'!AC25</f>
        <v>E</v>
      </c>
      <c r="AD28" s="168">
        <f t="shared" si="1"/>
        <v>0</v>
      </c>
      <c r="AE28" s="167" t="str">
        <f>'DATA SISWA'!AE25</f>
        <v>B</v>
      </c>
      <c r="AF28" s="167">
        <f t="shared" si="27"/>
        <v>0</v>
      </c>
      <c r="AG28" s="167" t="str">
        <f>'DATA SISWA'!AG25</f>
        <v>A</v>
      </c>
      <c r="AH28" s="168">
        <f t="shared" si="2"/>
        <v>1.75</v>
      </c>
      <c r="AI28" s="167" t="str">
        <f>'DATA SISWA'!AI25</f>
        <v>B</v>
      </c>
      <c r="AJ28" s="167">
        <f t="shared" si="28"/>
        <v>0</v>
      </c>
      <c r="AK28" s="167" t="str">
        <f>'DATA SISWA'!AK25</f>
        <v>E</v>
      </c>
      <c r="AL28" s="168">
        <f t="shared" si="3"/>
        <v>0</v>
      </c>
      <c r="AM28" s="167" t="str">
        <f>'DATA SISWA'!AM25</f>
        <v>E</v>
      </c>
      <c r="AN28" s="167">
        <f t="shared" si="29"/>
        <v>0</v>
      </c>
      <c r="AO28" s="167" t="str">
        <f>'DATA SISWA'!AO25</f>
        <v>C</v>
      </c>
      <c r="AP28" s="168">
        <f t="shared" si="4"/>
        <v>1.75</v>
      </c>
      <c r="AQ28" s="167" t="str">
        <f>'DATA SISWA'!AQ25</f>
        <v>C</v>
      </c>
      <c r="AR28" s="167">
        <f t="shared" si="30"/>
        <v>1.75</v>
      </c>
      <c r="AS28" s="167" t="str">
        <f>'DATA SISWA'!AS25</f>
        <v>C</v>
      </c>
      <c r="AT28" s="168">
        <f t="shared" si="5"/>
        <v>0</v>
      </c>
      <c r="AU28" s="167" t="str">
        <f>'DATA SISWA'!AU25</f>
        <v>D</v>
      </c>
      <c r="AV28" s="167">
        <f t="shared" si="31"/>
        <v>0</v>
      </c>
      <c r="AW28" s="167" t="str">
        <f>'DATA SISWA'!AW25</f>
        <v>A</v>
      </c>
      <c r="AX28" s="168">
        <f t="shared" si="6"/>
        <v>1.75</v>
      </c>
      <c r="AY28" s="167" t="str">
        <f>'DATA SISWA'!AY25</f>
        <v>D</v>
      </c>
      <c r="AZ28" s="167">
        <f t="shared" si="32"/>
        <v>0</v>
      </c>
      <c r="BA28" s="167" t="str">
        <f>'DATA SISWA'!BA25</f>
        <v>D</v>
      </c>
      <c r="BB28" s="168">
        <f t="shared" si="7"/>
        <v>0</v>
      </c>
      <c r="BC28" s="167" t="str">
        <f>'DATA SISWA'!BC25</f>
        <v>A</v>
      </c>
      <c r="BD28" s="167">
        <f t="shared" si="33"/>
        <v>1.75</v>
      </c>
      <c r="BE28" s="167" t="str">
        <f>'DATA SISWA'!BE25</f>
        <v>E</v>
      </c>
      <c r="BF28" s="168">
        <f t="shared" si="8"/>
        <v>1.75</v>
      </c>
      <c r="BG28" s="167" t="str">
        <f>'DATA SISWA'!BG25</f>
        <v>E</v>
      </c>
      <c r="BH28" s="167">
        <f t="shared" si="34"/>
        <v>1.75</v>
      </c>
      <c r="BI28" s="167" t="str">
        <f>'DATA SISWA'!BI25</f>
        <v>B</v>
      </c>
      <c r="BJ28" s="168">
        <f t="shared" si="9"/>
        <v>1.75</v>
      </c>
      <c r="BK28" s="167" t="str">
        <f>'DATA SISWA'!BK25</f>
        <v>B</v>
      </c>
      <c r="BL28" s="167">
        <f t="shared" si="35"/>
        <v>1.75</v>
      </c>
      <c r="BM28" s="167" t="str">
        <f>'DATA SISWA'!BM25</f>
        <v>E</v>
      </c>
      <c r="BN28" s="168">
        <f t="shared" si="10"/>
        <v>1.75</v>
      </c>
      <c r="BO28" s="167" t="str">
        <f>'DATA SISWA'!BO25</f>
        <v>E</v>
      </c>
      <c r="BP28" s="167">
        <f t="shared" si="36"/>
        <v>1.75</v>
      </c>
      <c r="BQ28" s="167" t="str">
        <f>'DATA SISWA'!BQ25</f>
        <v>D</v>
      </c>
      <c r="BR28" s="168">
        <f t="shared" si="11"/>
        <v>1.75</v>
      </c>
      <c r="BS28" s="167" t="str">
        <f>'DATA SISWA'!BS25</f>
        <v>E</v>
      </c>
      <c r="BT28" s="167">
        <f t="shared" si="37"/>
        <v>1.75</v>
      </c>
      <c r="BU28" s="167" t="str">
        <f>'DATA SISWA'!BU25</f>
        <v>D</v>
      </c>
      <c r="BV28" s="168">
        <f t="shared" si="12"/>
        <v>1.75</v>
      </c>
      <c r="BW28" s="167" t="str">
        <f>'DATA SISWA'!BW25</f>
        <v>C</v>
      </c>
      <c r="BX28" s="167">
        <f t="shared" si="38"/>
        <v>0</v>
      </c>
      <c r="BY28" s="167" t="str">
        <f>'DATA SISWA'!BY25</f>
        <v>D</v>
      </c>
      <c r="BZ28" s="168">
        <f t="shared" si="13"/>
        <v>1.75</v>
      </c>
      <c r="CA28" s="167" t="str">
        <f>'DATA SISWA'!CA25</f>
        <v>A</v>
      </c>
      <c r="CB28" s="167">
        <f t="shared" si="39"/>
        <v>1.75</v>
      </c>
      <c r="CC28" s="167" t="str">
        <f>'DATA SISWA'!CC25</f>
        <v>D</v>
      </c>
      <c r="CD28" s="168">
        <f t="shared" si="14"/>
        <v>0</v>
      </c>
      <c r="CE28" s="167" t="str">
        <f>'DATA SISWA'!CE25</f>
        <v>D</v>
      </c>
      <c r="CF28" s="167">
        <f t="shared" si="40"/>
        <v>1.75</v>
      </c>
      <c r="CG28" s="167" t="str">
        <f>'DATA SISWA'!CG25</f>
        <v>E</v>
      </c>
      <c r="CH28" s="168">
        <f t="shared" si="15"/>
        <v>0</v>
      </c>
      <c r="CI28" s="85">
        <f>'DATA SISWA'!CI25</f>
        <v>2</v>
      </c>
      <c r="CJ28" s="85">
        <f>'DATA SISWA'!CJ25</f>
        <v>5</v>
      </c>
      <c r="CK28" s="85">
        <f>'DATA SISWA'!CK25</f>
        <v>4</v>
      </c>
      <c r="CL28" s="85">
        <f>'DATA SISWA'!CL25</f>
        <v>2</v>
      </c>
      <c r="CM28" s="85">
        <f>'DATA SISWA'!CM25</f>
        <v>7</v>
      </c>
      <c r="CN28" s="96">
        <f>'DATA SISWA'!CN25</f>
        <v>24</v>
      </c>
      <c r="CO28" s="96">
        <f>'DATA SISWA'!CO25</f>
        <v>16</v>
      </c>
      <c r="CP28" s="66">
        <f>'DATA SISWA'!CQ25</f>
        <v>62</v>
      </c>
      <c r="CQ28" s="67">
        <f t="shared" si="41"/>
        <v>62</v>
      </c>
      <c r="CR28" s="65" t="str">
        <f t="shared" si="42"/>
        <v>v</v>
      </c>
      <c r="CS28" s="65" t="str">
        <f t="shared" si="43"/>
        <v>-</v>
      </c>
      <c r="CT28" s="64" t="str">
        <f t="shared" si="44"/>
        <v>Tuntas</v>
      </c>
      <c r="CW28" s="64">
        <v>11</v>
      </c>
      <c r="CX28" s="157" t="str">
        <f>F45</f>
        <v>XSA ARGA SETYA</v>
      </c>
      <c r="CY28" s="287" t="s">
        <v>155</v>
      </c>
      <c r="CZ28" s="288"/>
      <c r="DA28" s="64" t="s">
        <v>156</v>
      </c>
      <c r="DB28" s="64" t="s">
        <v>168</v>
      </c>
      <c r="DC28" s="64" t="s">
        <v>158</v>
      </c>
    </row>
    <row r="29" spans="1:107" x14ac:dyDescent="0.25">
      <c r="A29" s="84">
        <v>11</v>
      </c>
      <c r="B29" s="152" t="str">
        <f>'DATA SISWA'!C26</f>
        <v>06-</v>
      </c>
      <c r="C29" s="112" t="str">
        <f>'DATA SISWA'!D26</f>
        <v>005-</v>
      </c>
      <c r="D29" s="112" t="str">
        <f>'DATA SISWA'!E26</f>
        <v>027-</v>
      </c>
      <c r="E29" s="153">
        <f>'DATA SISWA'!F26</f>
        <v>6</v>
      </c>
      <c r="F29" s="95" t="str">
        <f>'DATA SISWA'!B26</f>
        <v>MUHAMMAD AHYAR</v>
      </c>
      <c r="G29" s="166" t="str">
        <f>'DATA SISWA'!G26</f>
        <v>C</v>
      </c>
      <c r="H29" s="167">
        <f t="shared" si="16"/>
        <v>1.75</v>
      </c>
      <c r="I29" s="166" t="str">
        <f>'DATA SISWA'!I26</f>
        <v>A</v>
      </c>
      <c r="J29" s="167">
        <f t="shared" si="17"/>
        <v>0</v>
      </c>
      <c r="K29" s="166" t="str">
        <f>'DATA SISWA'!K26</f>
        <v>E</v>
      </c>
      <c r="L29" s="167">
        <f t="shared" si="18"/>
        <v>1.75</v>
      </c>
      <c r="M29" s="166" t="str">
        <f>'DATA SISWA'!M26</f>
        <v>B</v>
      </c>
      <c r="N29" s="167">
        <f t="shared" si="19"/>
        <v>1.75</v>
      </c>
      <c r="O29" s="166" t="str">
        <f>'DATA SISWA'!O26</f>
        <v>B</v>
      </c>
      <c r="P29" s="167">
        <f t="shared" si="20"/>
        <v>1.75</v>
      </c>
      <c r="Q29" s="166" t="str">
        <f>'DATA SISWA'!Q26</f>
        <v>B</v>
      </c>
      <c r="R29" s="167">
        <f t="shared" si="21"/>
        <v>1.75</v>
      </c>
      <c r="S29" s="166" t="str">
        <f>'DATA SISWA'!S26</f>
        <v>A</v>
      </c>
      <c r="T29" s="167">
        <f t="shared" si="22"/>
        <v>0</v>
      </c>
      <c r="U29" s="166" t="str">
        <f>'DATA SISWA'!U26</f>
        <v>C</v>
      </c>
      <c r="V29" s="167">
        <f t="shared" si="23"/>
        <v>0</v>
      </c>
      <c r="W29" s="166" t="str">
        <f>'DATA SISWA'!W26</f>
        <v>A</v>
      </c>
      <c r="X29" s="167">
        <f t="shared" si="24"/>
        <v>1.75</v>
      </c>
      <c r="Y29" s="166" t="str">
        <f>'DATA SISWA'!Y26</f>
        <v>C</v>
      </c>
      <c r="Z29" s="167">
        <f t="shared" si="25"/>
        <v>1.75</v>
      </c>
      <c r="AA29" s="166" t="str">
        <f>'DATA SISWA'!AA26</f>
        <v>C</v>
      </c>
      <c r="AB29" s="167">
        <f t="shared" si="26"/>
        <v>1.75</v>
      </c>
      <c r="AC29" s="167" t="str">
        <f>'DATA SISWA'!AC26</f>
        <v>E</v>
      </c>
      <c r="AD29" s="168">
        <f t="shared" si="1"/>
        <v>0</v>
      </c>
      <c r="AE29" s="167" t="str">
        <f>'DATA SISWA'!AE26</f>
        <v>C</v>
      </c>
      <c r="AF29" s="167">
        <f t="shared" si="27"/>
        <v>0</v>
      </c>
      <c r="AG29" s="167" t="str">
        <f>'DATA SISWA'!AG26</f>
        <v>B</v>
      </c>
      <c r="AH29" s="168">
        <f t="shared" si="2"/>
        <v>0</v>
      </c>
      <c r="AI29" s="167" t="str">
        <f>'DATA SISWA'!AI26</f>
        <v>D</v>
      </c>
      <c r="AJ29" s="167">
        <f t="shared" si="28"/>
        <v>0</v>
      </c>
      <c r="AK29" s="167" t="str">
        <f>'DATA SISWA'!AK26</f>
        <v>D</v>
      </c>
      <c r="AL29" s="168">
        <f t="shared" si="3"/>
        <v>0</v>
      </c>
      <c r="AM29" s="167" t="str">
        <f>'DATA SISWA'!AM26</f>
        <v>E</v>
      </c>
      <c r="AN29" s="167">
        <f t="shared" si="29"/>
        <v>0</v>
      </c>
      <c r="AO29" s="167" t="str">
        <f>'DATA SISWA'!AO26</f>
        <v>C</v>
      </c>
      <c r="AP29" s="168">
        <f t="shared" si="4"/>
        <v>1.75</v>
      </c>
      <c r="AQ29" s="167" t="str">
        <f>'DATA SISWA'!AQ26</f>
        <v>C</v>
      </c>
      <c r="AR29" s="167">
        <f t="shared" si="30"/>
        <v>1.75</v>
      </c>
      <c r="AS29" s="167" t="str">
        <f>'DATA SISWA'!AS26</f>
        <v>A</v>
      </c>
      <c r="AT29" s="168">
        <f t="shared" si="5"/>
        <v>1.75</v>
      </c>
      <c r="AU29" s="167" t="str">
        <f>'DATA SISWA'!AU26</f>
        <v>B</v>
      </c>
      <c r="AV29" s="167">
        <f t="shared" si="31"/>
        <v>1.75</v>
      </c>
      <c r="AW29" s="167" t="str">
        <f>'DATA SISWA'!AW26</f>
        <v>A</v>
      </c>
      <c r="AX29" s="168">
        <f t="shared" si="6"/>
        <v>1.75</v>
      </c>
      <c r="AY29" s="167" t="str">
        <f>'DATA SISWA'!AY26</f>
        <v>D</v>
      </c>
      <c r="AZ29" s="167">
        <f t="shared" si="32"/>
        <v>0</v>
      </c>
      <c r="BA29" s="167" t="str">
        <f>'DATA SISWA'!BA26</f>
        <v>E</v>
      </c>
      <c r="BB29" s="168">
        <f t="shared" si="7"/>
        <v>0</v>
      </c>
      <c r="BC29" s="167" t="str">
        <f>'DATA SISWA'!BC26</f>
        <v>A</v>
      </c>
      <c r="BD29" s="167">
        <f t="shared" si="33"/>
        <v>1.75</v>
      </c>
      <c r="BE29" s="167" t="str">
        <f>'DATA SISWA'!BE26</f>
        <v>A</v>
      </c>
      <c r="BF29" s="168">
        <f t="shared" si="8"/>
        <v>0</v>
      </c>
      <c r="BG29" s="167" t="str">
        <f>'DATA SISWA'!BG26</f>
        <v>D</v>
      </c>
      <c r="BH29" s="167">
        <f t="shared" si="34"/>
        <v>0</v>
      </c>
      <c r="BI29" s="167" t="str">
        <f>'DATA SISWA'!BI26</f>
        <v>E</v>
      </c>
      <c r="BJ29" s="168">
        <f t="shared" si="9"/>
        <v>0</v>
      </c>
      <c r="BK29" s="167" t="str">
        <f>'DATA SISWA'!BK26</f>
        <v>A</v>
      </c>
      <c r="BL29" s="167">
        <f t="shared" si="35"/>
        <v>0</v>
      </c>
      <c r="BM29" s="167" t="str">
        <f>'DATA SISWA'!BM26</f>
        <v>E</v>
      </c>
      <c r="BN29" s="168">
        <f t="shared" si="10"/>
        <v>1.75</v>
      </c>
      <c r="BO29" s="167" t="str">
        <f>'DATA SISWA'!BO26</f>
        <v>B</v>
      </c>
      <c r="BP29" s="167">
        <f t="shared" si="36"/>
        <v>0</v>
      </c>
      <c r="BQ29" s="167" t="str">
        <f>'DATA SISWA'!BQ26</f>
        <v>D</v>
      </c>
      <c r="BR29" s="168">
        <f t="shared" si="11"/>
        <v>1.75</v>
      </c>
      <c r="BS29" s="167" t="str">
        <f>'DATA SISWA'!BS26</f>
        <v>C</v>
      </c>
      <c r="BT29" s="167">
        <f t="shared" si="37"/>
        <v>0</v>
      </c>
      <c r="BU29" s="167" t="str">
        <f>'DATA SISWA'!BU26</f>
        <v>D</v>
      </c>
      <c r="BV29" s="168">
        <f t="shared" si="12"/>
        <v>1.75</v>
      </c>
      <c r="BW29" s="167" t="str">
        <f>'DATA SISWA'!BW26</f>
        <v>A</v>
      </c>
      <c r="BX29" s="167">
        <f t="shared" si="38"/>
        <v>1.75</v>
      </c>
      <c r="BY29" s="167" t="str">
        <f>'DATA SISWA'!BY26</f>
        <v>B</v>
      </c>
      <c r="BZ29" s="168">
        <f t="shared" si="13"/>
        <v>0</v>
      </c>
      <c r="CA29" s="167" t="str">
        <f>'DATA SISWA'!CA26</f>
        <v>A</v>
      </c>
      <c r="CB29" s="167">
        <f t="shared" si="39"/>
        <v>1.75</v>
      </c>
      <c r="CC29" s="167" t="str">
        <f>'DATA SISWA'!CC26</f>
        <v>A</v>
      </c>
      <c r="CD29" s="168">
        <f t="shared" si="14"/>
        <v>1.75</v>
      </c>
      <c r="CE29" s="167" t="str">
        <f>'DATA SISWA'!CE26</f>
        <v>D</v>
      </c>
      <c r="CF29" s="167">
        <f t="shared" si="40"/>
        <v>1.75</v>
      </c>
      <c r="CG29" s="167" t="str">
        <f>'DATA SISWA'!CG26</f>
        <v>E</v>
      </c>
      <c r="CH29" s="168">
        <f t="shared" si="15"/>
        <v>0</v>
      </c>
      <c r="CI29" s="85">
        <f>'DATA SISWA'!CI26</f>
        <v>2</v>
      </c>
      <c r="CJ29" s="85">
        <f>'DATA SISWA'!CJ26</f>
        <v>1</v>
      </c>
      <c r="CK29" s="85">
        <f>'DATA SISWA'!CK26</f>
        <v>4</v>
      </c>
      <c r="CL29" s="85">
        <f>'DATA SISWA'!CL26</f>
        <v>0</v>
      </c>
      <c r="CM29" s="85">
        <f>'DATA SISWA'!CM26</f>
        <v>5</v>
      </c>
      <c r="CN29" s="96">
        <f>'DATA SISWA'!CN26</f>
        <v>21</v>
      </c>
      <c r="CO29" s="96">
        <f>'DATA SISWA'!CO26</f>
        <v>19</v>
      </c>
      <c r="CP29" s="66">
        <f>'DATA SISWA'!CQ26</f>
        <v>48.75</v>
      </c>
      <c r="CQ29" s="67">
        <f t="shared" si="41"/>
        <v>48.75</v>
      </c>
      <c r="CR29" s="65" t="str">
        <f t="shared" si="42"/>
        <v>-</v>
      </c>
      <c r="CS29" s="65" t="str">
        <f t="shared" si="43"/>
        <v>v</v>
      </c>
      <c r="CT29" s="64" t="str">
        <f t="shared" si="44"/>
        <v>Remedial</v>
      </c>
      <c r="CW29" s="64">
        <v>12</v>
      </c>
      <c r="CX29" s="157" t="str">
        <f>F47</f>
        <v>ANITA AMELIA</v>
      </c>
      <c r="CY29" s="287" t="s">
        <v>155</v>
      </c>
      <c r="CZ29" s="288"/>
      <c r="DA29" s="64" t="s">
        <v>156</v>
      </c>
      <c r="DB29" s="64" t="s">
        <v>169</v>
      </c>
      <c r="DC29" s="64" t="s">
        <v>158</v>
      </c>
    </row>
    <row r="30" spans="1:107" x14ac:dyDescent="0.25">
      <c r="A30" s="83">
        <v>12</v>
      </c>
      <c r="B30" s="152" t="str">
        <f>'DATA SISWA'!C27</f>
        <v>06-</v>
      </c>
      <c r="C30" s="112" t="str">
        <f>'DATA SISWA'!D27</f>
        <v>005-</v>
      </c>
      <c r="D30" s="112" t="str">
        <f>'DATA SISWA'!E27</f>
        <v>028-</v>
      </c>
      <c r="E30" s="153">
        <f>'DATA SISWA'!F27</f>
        <v>5</v>
      </c>
      <c r="F30" s="95" t="str">
        <f>'DATA SISWA'!B27</f>
        <v>NADYA</v>
      </c>
      <c r="G30" s="166" t="str">
        <f>'DATA SISWA'!G27</f>
        <v>D</v>
      </c>
      <c r="H30" s="167">
        <f t="shared" si="16"/>
        <v>0</v>
      </c>
      <c r="I30" s="166" t="str">
        <f>'DATA SISWA'!I27</f>
        <v>D</v>
      </c>
      <c r="J30" s="167">
        <f t="shared" si="17"/>
        <v>0</v>
      </c>
      <c r="K30" s="166" t="str">
        <f>'DATA SISWA'!K27</f>
        <v>C</v>
      </c>
      <c r="L30" s="167">
        <f t="shared" si="18"/>
        <v>0</v>
      </c>
      <c r="M30" s="166" t="str">
        <f>'DATA SISWA'!M27</f>
        <v>B</v>
      </c>
      <c r="N30" s="167">
        <f t="shared" si="19"/>
        <v>1.75</v>
      </c>
      <c r="O30" s="166" t="str">
        <f>'DATA SISWA'!O27</f>
        <v>E</v>
      </c>
      <c r="P30" s="167">
        <f t="shared" si="20"/>
        <v>0</v>
      </c>
      <c r="Q30" s="166" t="str">
        <f>'DATA SISWA'!Q27</f>
        <v>D</v>
      </c>
      <c r="R30" s="167">
        <f t="shared" si="21"/>
        <v>0</v>
      </c>
      <c r="S30" s="166" t="str">
        <f>'DATA SISWA'!S27</f>
        <v>D</v>
      </c>
      <c r="T30" s="167">
        <f t="shared" si="22"/>
        <v>1.75</v>
      </c>
      <c r="U30" s="166" t="str">
        <f>'DATA SISWA'!U27</f>
        <v>D</v>
      </c>
      <c r="V30" s="167">
        <f t="shared" si="23"/>
        <v>0</v>
      </c>
      <c r="W30" s="166" t="str">
        <f>'DATA SISWA'!W27</f>
        <v>B</v>
      </c>
      <c r="X30" s="167">
        <f t="shared" si="24"/>
        <v>0</v>
      </c>
      <c r="Y30" s="166" t="str">
        <f>'DATA SISWA'!Y27</f>
        <v>E</v>
      </c>
      <c r="Z30" s="167">
        <f t="shared" si="25"/>
        <v>0</v>
      </c>
      <c r="AA30" s="166" t="str">
        <f>'DATA SISWA'!AA27</f>
        <v>C</v>
      </c>
      <c r="AB30" s="167">
        <f t="shared" si="26"/>
        <v>1.75</v>
      </c>
      <c r="AC30" s="167" t="str">
        <f>'DATA SISWA'!AC27</f>
        <v>E</v>
      </c>
      <c r="AD30" s="168">
        <f t="shared" si="1"/>
        <v>0</v>
      </c>
      <c r="AE30" s="167" t="str">
        <f>'DATA SISWA'!AE27</f>
        <v>A</v>
      </c>
      <c r="AF30" s="167">
        <f t="shared" si="27"/>
        <v>1.75</v>
      </c>
      <c r="AG30" s="167" t="str">
        <f>'DATA SISWA'!AG27</f>
        <v>A</v>
      </c>
      <c r="AH30" s="168">
        <f t="shared" si="2"/>
        <v>1.75</v>
      </c>
      <c r="AI30" s="167" t="str">
        <f>'DATA SISWA'!AI27</f>
        <v>A</v>
      </c>
      <c r="AJ30" s="167">
        <f t="shared" si="28"/>
        <v>0</v>
      </c>
      <c r="AK30" s="167" t="str">
        <f>'DATA SISWA'!AK27</f>
        <v>B</v>
      </c>
      <c r="AL30" s="168">
        <f t="shared" si="3"/>
        <v>0</v>
      </c>
      <c r="AM30" s="167" t="str">
        <f>'DATA SISWA'!AM27</f>
        <v>A</v>
      </c>
      <c r="AN30" s="167">
        <f t="shared" si="29"/>
        <v>1.75</v>
      </c>
      <c r="AO30" s="167" t="str">
        <f>'DATA SISWA'!AO27</f>
        <v>C</v>
      </c>
      <c r="AP30" s="168">
        <f t="shared" si="4"/>
        <v>1.75</v>
      </c>
      <c r="AQ30" s="167" t="str">
        <f>'DATA SISWA'!AQ27</f>
        <v>C</v>
      </c>
      <c r="AR30" s="167">
        <f t="shared" si="30"/>
        <v>1.75</v>
      </c>
      <c r="AS30" s="167" t="str">
        <f>'DATA SISWA'!AS27</f>
        <v>E</v>
      </c>
      <c r="AT30" s="168">
        <f t="shared" si="5"/>
        <v>0</v>
      </c>
      <c r="AU30" s="167" t="str">
        <f>'DATA SISWA'!AU27</f>
        <v>B</v>
      </c>
      <c r="AV30" s="167">
        <f t="shared" si="31"/>
        <v>1.75</v>
      </c>
      <c r="AW30" s="167" t="str">
        <f>'DATA SISWA'!AW27</f>
        <v>D</v>
      </c>
      <c r="AX30" s="168">
        <f t="shared" si="6"/>
        <v>0</v>
      </c>
      <c r="AY30" s="167" t="str">
        <f>'DATA SISWA'!AY27</f>
        <v>A</v>
      </c>
      <c r="AZ30" s="167">
        <f t="shared" si="32"/>
        <v>0</v>
      </c>
      <c r="BA30" s="167" t="str">
        <f>'DATA SISWA'!BA27</f>
        <v>B</v>
      </c>
      <c r="BB30" s="168">
        <f t="shared" si="7"/>
        <v>0</v>
      </c>
      <c r="BC30" s="167" t="str">
        <f>'DATA SISWA'!BC27</f>
        <v>A</v>
      </c>
      <c r="BD30" s="167">
        <f t="shared" si="33"/>
        <v>1.75</v>
      </c>
      <c r="BE30" s="167" t="str">
        <f>'DATA SISWA'!BE27</f>
        <v>A</v>
      </c>
      <c r="BF30" s="168">
        <f t="shared" si="8"/>
        <v>0</v>
      </c>
      <c r="BG30" s="167" t="str">
        <f>'DATA SISWA'!BG27</f>
        <v>E</v>
      </c>
      <c r="BH30" s="167">
        <f t="shared" si="34"/>
        <v>1.75</v>
      </c>
      <c r="BI30" s="167" t="str">
        <f>'DATA SISWA'!BI27</f>
        <v>E</v>
      </c>
      <c r="BJ30" s="168">
        <f t="shared" si="9"/>
        <v>0</v>
      </c>
      <c r="BK30" s="167" t="str">
        <f>'DATA SISWA'!BK27</f>
        <v>A</v>
      </c>
      <c r="BL30" s="167">
        <f t="shared" si="35"/>
        <v>0</v>
      </c>
      <c r="BM30" s="167" t="str">
        <f>'DATA SISWA'!BM27</f>
        <v>E</v>
      </c>
      <c r="BN30" s="168">
        <f t="shared" si="10"/>
        <v>1.75</v>
      </c>
      <c r="BO30" s="167" t="str">
        <f>'DATA SISWA'!BO27</f>
        <v>E</v>
      </c>
      <c r="BP30" s="167">
        <f t="shared" si="36"/>
        <v>1.75</v>
      </c>
      <c r="BQ30" s="167" t="str">
        <f>'DATA SISWA'!BQ27</f>
        <v>D</v>
      </c>
      <c r="BR30" s="168">
        <f t="shared" si="11"/>
        <v>1.75</v>
      </c>
      <c r="BS30" s="167" t="str">
        <f>'DATA SISWA'!BS27</f>
        <v>E</v>
      </c>
      <c r="BT30" s="167">
        <f t="shared" si="37"/>
        <v>1.75</v>
      </c>
      <c r="BU30" s="167" t="str">
        <f>'DATA SISWA'!BU27</f>
        <v>D</v>
      </c>
      <c r="BV30" s="168">
        <f t="shared" si="12"/>
        <v>1.75</v>
      </c>
      <c r="BW30" s="167" t="str">
        <f>'DATA SISWA'!BW27</f>
        <v>A</v>
      </c>
      <c r="BX30" s="167">
        <f t="shared" si="38"/>
        <v>1.75</v>
      </c>
      <c r="BY30" s="167" t="str">
        <f>'DATA SISWA'!BY27</f>
        <v>E</v>
      </c>
      <c r="BZ30" s="168">
        <f t="shared" si="13"/>
        <v>0</v>
      </c>
      <c r="CA30" s="167" t="str">
        <f>'DATA SISWA'!CA27</f>
        <v>A</v>
      </c>
      <c r="CB30" s="167">
        <f t="shared" si="39"/>
        <v>1.75</v>
      </c>
      <c r="CC30" s="167" t="str">
        <f>'DATA SISWA'!CC27</f>
        <v>A</v>
      </c>
      <c r="CD30" s="168">
        <f t="shared" si="14"/>
        <v>1.75</v>
      </c>
      <c r="CE30" s="167" t="str">
        <f>'DATA SISWA'!CE27</f>
        <v>A</v>
      </c>
      <c r="CF30" s="167">
        <f t="shared" si="40"/>
        <v>0</v>
      </c>
      <c r="CG30" s="167" t="str">
        <f>'DATA SISWA'!CG27</f>
        <v>C</v>
      </c>
      <c r="CH30" s="168">
        <f t="shared" si="15"/>
        <v>1.75</v>
      </c>
      <c r="CI30" s="85">
        <f>'DATA SISWA'!CI27</f>
        <v>2</v>
      </c>
      <c r="CJ30" s="85">
        <f>'DATA SISWA'!CJ27</f>
        <v>3</v>
      </c>
      <c r="CK30" s="85">
        <f>'DATA SISWA'!CK27</f>
        <v>4</v>
      </c>
      <c r="CL30" s="85">
        <f>'DATA SISWA'!CL27</f>
        <v>7</v>
      </c>
      <c r="CM30" s="85">
        <f>'DATA SISWA'!CM27</f>
        <v>6</v>
      </c>
      <c r="CN30" s="96">
        <f>'DATA SISWA'!CN27</f>
        <v>20</v>
      </c>
      <c r="CO30" s="96">
        <f>'DATA SISWA'!CO27</f>
        <v>20</v>
      </c>
      <c r="CP30" s="66">
        <f>'DATA SISWA'!CQ27</f>
        <v>57</v>
      </c>
      <c r="CQ30" s="67">
        <f t="shared" si="41"/>
        <v>56.999999999999993</v>
      </c>
      <c r="CR30" s="65" t="str">
        <f t="shared" si="42"/>
        <v>v</v>
      </c>
      <c r="CS30" s="65" t="str">
        <f t="shared" si="43"/>
        <v>-</v>
      </c>
      <c r="CT30" s="64" t="str">
        <f t="shared" si="44"/>
        <v>Tuntas</v>
      </c>
      <c r="CW30" s="64">
        <v>13</v>
      </c>
      <c r="CX30" s="157" t="str">
        <f>F53</f>
        <v>LISA NOPI</v>
      </c>
      <c r="CY30" s="287" t="s">
        <v>155</v>
      </c>
      <c r="CZ30" s="288"/>
      <c r="DA30" s="64" t="s">
        <v>156</v>
      </c>
      <c r="DB30" s="64" t="s">
        <v>170</v>
      </c>
      <c r="DC30" s="64" t="s">
        <v>158</v>
      </c>
    </row>
    <row r="31" spans="1:107" x14ac:dyDescent="0.25">
      <c r="A31" s="83">
        <v>13</v>
      </c>
      <c r="B31" s="152" t="str">
        <f>'DATA SISWA'!C28</f>
        <v>06-</v>
      </c>
      <c r="C31" s="112" t="str">
        <f>'DATA SISWA'!D28</f>
        <v>005-</v>
      </c>
      <c r="D31" s="112" t="str">
        <f>'DATA SISWA'!E28</f>
        <v>029-</v>
      </c>
      <c r="E31" s="153">
        <f>'DATA SISWA'!F28</f>
        <v>4</v>
      </c>
      <c r="F31" s="95" t="str">
        <f>'DATA SISWA'!B28</f>
        <v>NUPITAH AGUSTINA</v>
      </c>
      <c r="G31" s="166" t="str">
        <f>'DATA SISWA'!G28</f>
        <v>C</v>
      </c>
      <c r="H31" s="167">
        <f t="shared" si="16"/>
        <v>1.75</v>
      </c>
      <c r="I31" s="166" t="str">
        <f>'DATA SISWA'!I28</f>
        <v>E</v>
      </c>
      <c r="J31" s="167">
        <f t="shared" si="17"/>
        <v>1.75</v>
      </c>
      <c r="K31" s="166" t="str">
        <f>'DATA SISWA'!K28</f>
        <v>C</v>
      </c>
      <c r="L31" s="167">
        <f t="shared" si="18"/>
        <v>0</v>
      </c>
      <c r="M31" s="166" t="str">
        <f>'DATA SISWA'!M28</f>
        <v>B</v>
      </c>
      <c r="N31" s="167">
        <f t="shared" si="19"/>
        <v>1.75</v>
      </c>
      <c r="O31" s="166" t="str">
        <f>'DATA SISWA'!O28</f>
        <v>E</v>
      </c>
      <c r="P31" s="167">
        <f t="shared" si="20"/>
        <v>0</v>
      </c>
      <c r="Q31" s="166" t="str">
        <f>'DATA SISWA'!Q28</f>
        <v>B</v>
      </c>
      <c r="R31" s="167">
        <f t="shared" si="21"/>
        <v>1.75</v>
      </c>
      <c r="S31" s="166" t="str">
        <f>'DATA SISWA'!S28</f>
        <v>D</v>
      </c>
      <c r="T31" s="167">
        <f t="shared" si="22"/>
        <v>1.75</v>
      </c>
      <c r="U31" s="166" t="str">
        <f>'DATA SISWA'!U28</f>
        <v>C</v>
      </c>
      <c r="V31" s="167">
        <f t="shared" si="23"/>
        <v>0</v>
      </c>
      <c r="W31" s="166" t="str">
        <f>'DATA SISWA'!W28</f>
        <v>B</v>
      </c>
      <c r="X31" s="167">
        <f t="shared" si="24"/>
        <v>0</v>
      </c>
      <c r="Y31" s="166" t="str">
        <f>'DATA SISWA'!Y28</f>
        <v>E</v>
      </c>
      <c r="Z31" s="167">
        <f t="shared" si="25"/>
        <v>0</v>
      </c>
      <c r="AA31" s="166" t="str">
        <f>'DATA SISWA'!AA28</f>
        <v>C</v>
      </c>
      <c r="AB31" s="167">
        <f t="shared" si="26"/>
        <v>1.75</v>
      </c>
      <c r="AC31" s="167" t="str">
        <f>'DATA SISWA'!AC28</f>
        <v>E</v>
      </c>
      <c r="AD31" s="168">
        <f t="shared" si="1"/>
        <v>0</v>
      </c>
      <c r="AE31" s="167" t="str">
        <f>'DATA SISWA'!AE28</f>
        <v>A</v>
      </c>
      <c r="AF31" s="167">
        <f t="shared" si="27"/>
        <v>1.75</v>
      </c>
      <c r="AG31" s="167" t="str">
        <f>'DATA SISWA'!AG28</f>
        <v>A</v>
      </c>
      <c r="AH31" s="168">
        <f t="shared" si="2"/>
        <v>1.75</v>
      </c>
      <c r="AI31" s="167" t="str">
        <f>'DATA SISWA'!AI28</f>
        <v>B</v>
      </c>
      <c r="AJ31" s="167">
        <f t="shared" si="28"/>
        <v>0</v>
      </c>
      <c r="AK31" s="167" t="str">
        <f>'DATA SISWA'!AK28</f>
        <v>A</v>
      </c>
      <c r="AL31" s="168">
        <f t="shared" si="3"/>
        <v>0</v>
      </c>
      <c r="AM31" s="167" t="str">
        <f>'DATA SISWA'!AM28</f>
        <v>A</v>
      </c>
      <c r="AN31" s="167">
        <f t="shared" si="29"/>
        <v>1.75</v>
      </c>
      <c r="AO31" s="167" t="str">
        <f>'DATA SISWA'!AO28</f>
        <v>C</v>
      </c>
      <c r="AP31" s="168">
        <f t="shared" si="4"/>
        <v>1.75</v>
      </c>
      <c r="AQ31" s="167" t="str">
        <f>'DATA SISWA'!AQ28</f>
        <v>B</v>
      </c>
      <c r="AR31" s="167">
        <f t="shared" si="30"/>
        <v>0</v>
      </c>
      <c r="AS31" s="167" t="str">
        <f>'DATA SISWA'!AS28</f>
        <v>C</v>
      </c>
      <c r="AT31" s="168">
        <f t="shared" si="5"/>
        <v>0</v>
      </c>
      <c r="AU31" s="167" t="str">
        <f>'DATA SISWA'!AU28</f>
        <v>A</v>
      </c>
      <c r="AV31" s="167">
        <f t="shared" si="31"/>
        <v>0</v>
      </c>
      <c r="AW31" s="167" t="str">
        <f>'DATA SISWA'!AW28</f>
        <v>D</v>
      </c>
      <c r="AX31" s="168">
        <f t="shared" si="6"/>
        <v>0</v>
      </c>
      <c r="AY31" s="167" t="str">
        <f>'DATA SISWA'!AY28</f>
        <v>A</v>
      </c>
      <c r="AZ31" s="167">
        <f t="shared" si="32"/>
        <v>0</v>
      </c>
      <c r="BA31" s="167" t="str">
        <f>'DATA SISWA'!BA28</f>
        <v>E</v>
      </c>
      <c r="BB31" s="168">
        <f t="shared" si="7"/>
        <v>0</v>
      </c>
      <c r="BC31" s="167" t="str">
        <f>'DATA SISWA'!BC28</f>
        <v>A</v>
      </c>
      <c r="BD31" s="167">
        <f t="shared" si="33"/>
        <v>1.75</v>
      </c>
      <c r="BE31" s="167" t="str">
        <f>'DATA SISWA'!BE28</f>
        <v>A</v>
      </c>
      <c r="BF31" s="168">
        <f t="shared" si="8"/>
        <v>0</v>
      </c>
      <c r="BG31" s="167" t="str">
        <f>'DATA SISWA'!BG28</f>
        <v>E</v>
      </c>
      <c r="BH31" s="167">
        <f t="shared" si="34"/>
        <v>1.75</v>
      </c>
      <c r="BI31" s="167" t="str">
        <f>'DATA SISWA'!BI28</f>
        <v>E</v>
      </c>
      <c r="BJ31" s="168">
        <f t="shared" si="9"/>
        <v>0</v>
      </c>
      <c r="BK31" s="167" t="str">
        <f>'DATA SISWA'!BK28</f>
        <v>B</v>
      </c>
      <c r="BL31" s="167">
        <f t="shared" si="35"/>
        <v>1.75</v>
      </c>
      <c r="BM31" s="167" t="str">
        <f>'DATA SISWA'!BM28</f>
        <v>E</v>
      </c>
      <c r="BN31" s="168">
        <f t="shared" si="10"/>
        <v>1.75</v>
      </c>
      <c r="BO31" s="167" t="str">
        <f>'DATA SISWA'!BO28</f>
        <v>E</v>
      </c>
      <c r="BP31" s="167">
        <f t="shared" si="36"/>
        <v>1.75</v>
      </c>
      <c r="BQ31" s="167" t="str">
        <f>'DATA SISWA'!BQ28</f>
        <v>B</v>
      </c>
      <c r="BR31" s="168">
        <f t="shared" si="11"/>
        <v>0</v>
      </c>
      <c r="BS31" s="167" t="str">
        <f>'DATA SISWA'!BS28</f>
        <v>E</v>
      </c>
      <c r="BT31" s="167">
        <f t="shared" si="37"/>
        <v>1.75</v>
      </c>
      <c r="BU31" s="167" t="str">
        <f>'DATA SISWA'!BU28</f>
        <v>D</v>
      </c>
      <c r="BV31" s="168">
        <f t="shared" si="12"/>
        <v>1.75</v>
      </c>
      <c r="BW31" s="167" t="str">
        <f>'DATA SISWA'!BW28</f>
        <v>A</v>
      </c>
      <c r="BX31" s="167">
        <f t="shared" si="38"/>
        <v>1.75</v>
      </c>
      <c r="BY31" s="167" t="str">
        <f>'DATA SISWA'!BY28</f>
        <v>E</v>
      </c>
      <c r="BZ31" s="168">
        <f t="shared" si="13"/>
        <v>0</v>
      </c>
      <c r="CA31" s="167" t="str">
        <f>'DATA SISWA'!CA28</f>
        <v>A</v>
      </c>
      <c r="CB31" s="167">
        <f t="shared" si="39"/>
        <v>1.75</v>
      </c>
      <c r="CC31" s="167" t="str">
        <f>'DATA SISWA'!CC28</f>
        <v>A</v>
      </c>
      <c r="CD31" s="168">
        <f t="shared" si="14"/>
        <v>1.75</v>
      </c>
      <c r="CE31" s="167" t="str">
        <f>'DATA SISWA'!CE28</f>
        <v>A</v>
      </c>
      <c r="CF31" s="167">
        <f t="shared" si="40"/>
        <v>0</v>
      </c>
      <c r="CG31" s="167" t="str">
        <f>'DATA SISWA'!CG28</f>
        <v>C</v>
      </c>
      <c r="CH31" s="168">
        <f t="shared" si="15"/>
        <v>1.75</v>
      </c>
      <c r="CI31" s="85">
        <f>'DATA SISWA'!CI28</f>
        <v>1</v>
      </c>
      <c r="CJ31" s="85">
        <f>'DATA SISWA'!CJ28</f>
        <v>2</v>
      </c>
      <c r="CK31" s="85">
        <f>'DATA SISWA'!CK28</f>
        <v>5</v>
      </c>
      <c r="CL31" s="85">
        <f>'DATA SISWA'!CL28</f>
        <v>1</v>
      </c>
      <c r="CM31" s="85">
        <f>'DATA SISWA'!CM28</f>
        <v>1</v>
      </c>
      <c r="CN31" s="96">
        <f>'DATA SISWA'!CN28</f>
        <v>21</v>
      </c>
      <c r="CO31" s="96">
        <f>'DATA SISWA'!CO28</f>
        <v>19</v>
      </c>
      <c r="CP31" s="66">
        <f>'DATA SISWA'!CQ28</f>
        <v>46.75</v>
      </c>
      <c r="CQ31" s="67">
        <f t="shared" si="41"/>
        <v>46.75</v>
      </c>
      <c r="CR31" s="65" t="str">
        <f t="shared" si="42"/>
        <v>-</v>
      </c>
      <c r="CS31" s="65" t="str">
        <f t="shared" si="43"/>
        <v>v</v>
      </c>
      <c r="CT31" s="64" t="str">
        <f t="shared" si="44"/>
        <v>Remedial</v>
      </c>
      <c r="CW31" s="64">
        <v>14</v>
      </c>
      <c r="CX31" s="157" t="str">
        <f>F54</f>
        <v>M. ILHAM</v>
      </c>
      <c r="CY31" s="287" t="s">
        <v>155</v>
      </c>
      <c r="CZ31" s="288"/>
      <c r="DA31" s="64" t="s">
        <v>156</v>
      </c>
      <c r="DB31" s="64" t="s">
        <v>171</v>
      </c>
      <c r="DC31" s="64" t="s">
        <v>158</v>
      </c>
    </row>
    <row r="32" spans="1:107" x14ac:dyDescent="0.25">
      <c r="A32" s="84">
        <v>14</v>
      </c>
      <c r="B32" s="152" t="str">
        <f>'DATA SISWA'!C29</f>
        <v>06-</v>
      </c>
      <c r="C32" s="112" t="str">
        <f>'DATA SISWA'!D29</f>
        <v>005-</v>
      </c>
      <c r="D32" s="112" t="str">
        <f>'DATA SISWA'!E29</f>
        <v>030-</v>
      </c>
      <c r="E32" s="153">
        <f>'DATA SISWA'!F29</f>
        <v>3</v>
      </c>
      <c r="F32" s="95" t="str">
        <f>'DATA SISWA'!B29</f>
        <v>NURDIAH</v>
      </c>
      <c r="G32" s="166" t="str">
        <f>'DATA SISWA'!G29</f>
        <v>C</v>
      </c>
      <c r="H32" s="167">
        <f t="shared" si="16"/>
        <v>1.75</v>
      </c>
      <c r="I32" s="166" t="str">
        <f>'DATA SISWA'!I29</f>
        <v>E</v>
      </c>
      <c r="J32" s="167">
        <f t="shared" si="17"/>
        <v>1.75</v>
      </c>
      <c r="K32" s="166" t="str">
        <f>'DATA SISWA'!K29</f>
        <v>E</v>
      </c>
      <c r="L32" s="167">
        <f t="shared" si="18"/>
        <v>1.75</v>
      </c>
      <c r="M32" s="166" t="str">
        <f>'DATA SISWA'!M29</f>
        <v>E</v>
      </c>
      <c r="N32" s="167">
        <f t="shared" si="19"/>
        <v>0</v>
      </c>
      <c r="O32" s="166" t="str">
        <f>'DATA SISWA'!O29</f>
        <v>E</v>
      </c>
      <c r="P32" s="167">
        <f t="shared" si="20"/>
        <v>0</v>
      </c>
      <c r="Q32" s="166" t="str">
        <f>'DATA SISWA'!Q29</f>
        <v>D</v>
      </c>
      <c r="R32" s="167">
        <f t="shared" si="21"/>
        <v>0</v>
      </c>
      <c r="S32" s="166" t="str">
        <f>'DATA SISWA'!S29</f>
        <v>B</v>
      </c>
      <c r="T32" s="167">
        <f t="shared" si="22"/>
        <v>0</v>
      </c>
      <c r="U32" s="166" t="str">
        <f>'DATA SISWA'!U29</f>
        <v>D</v>
      </c>
      <c r="V32" s="167">
        <f t="shared" si="23"/>
        <v>0</v>
      </c>
      <c r="W32" s="166" t="str">
        <f>'DATA SISWA'!W29</f>
        <v>B</v>
      </c>
      <c r="X32" s="167">
        <f t="shared" si="24"/>
        <v>0</v>
      </c>
      <c r="Y32" s="166" t="str">
        <f>'DATA SISWA'!Y29</f>
        <v>C</v>
      </c>
      <c r="Z32" s="167">
        <f t="shared" si="25"/>
        <v>1.75</v>
      </c>
      <c r="AA32" s="166" t="str">
        <f>'DATA SISWA'!AA29</f>
        <v>C</v>
      </c>
      <c r="AB32" s="167">
        <f t="shared" si="26"/>
        <v>1.75</v>
      </c>
      <c r="AC32" s="167" t="str">
        <f>'DATA SISWA'!AC29</f>
        <v>B</v>
      </c>
      <c r="AD32" s="168">
        <f t="shared" si="1"/>
        <v>1.75</v>
      </c>
      <c r="AE32" s="167" t="str">
        <f>'DATA SISWA'!AE29</f>
        <v>B</v>
      </c>
      <c r="AF32" s="167">
        <f t="shared" si="27"/>
        <v>0</v>
      </c>
      <c r="AG32" s="167" t="str">
        <f>'DATA SISWA'!AG29</f>
        <v>A</v>
      </c>
      <c r="AH32" s="168">
        <f t="shared" si="2"/>
        <v>1.75</v>
      </c>
      <c r="AI32" s="167" t="str">
        <f>'DATA SISWA'!AI29</f>
        <v>C</v>
      </c>
      <c r="AJ32" s="167">
        <f t="shared" si="28"/>
        <v>0</v>
      </c>
      <c r="AK32" s="167" t="str">
        <f>'DATA SISWA'!AK29</f>
        <v>E</v>
      </c>
      <c r="AL32" s="168">
        <f t="shared" si="3"/>
        <v>0</v>
      </c>
      <c r="AM32" s="167" t="str">
        <f>'DATA SISWA'!AM29</f>
        <v>A</v>
      </c>
      <c r="AN32" s="167">
        <f t="shared" si="29"/>
        <v>1.75</v>
      </c>
      <c r="AO32" s="167" t="str">
        <f>'DATA SISWA'!AO29</f>
        <v>C</v>
      </c>
      <c r="AP32" s="168">
        <f t="shared" si="4"/>
        <v>1.75</v>
      </c>
      <c r="AQ32" s="167" t="str">
        <f>'DATA SISWA'!AQ29</f>
        <v>E</v>
      </c>
      <c r="AR32" s="167">
        <f t="shared" si="30"/>
        <v>0</v>
      </c>
      <c r="AS32" s="167" t="str">
        <f>'DATA SISWA'!AS29</f>
        <v>D</v>
      </c>
      <c r="AT32" s="168">
        <f t="shared" si="5"/>
        <v>0</v>
      </c>
      <c r="AU32" s="167" t="str">
        <f>'DATA SISWA'!AU29</f>
        <v>B</v>
      </c>
      <c r="AV32" s="167">
        <f t="shared" si="31"/>
        <v>1.75</v>
      </c>
      <c r="AW32" s="167" t="str">
        <f>'DATA SISWA'!AW29</f>
        <v>D</v>
      </c>
      <c r="AX32" s="168">
        <f t="shared" si="6"/>
        <v>0</v>
      </c>
      <c r="AY32" s="167" t="str">
        <f>'DATA SISWA'!AY29</f>
        <v>D</v>
      </c>
      <c r="AZ32" s="167">
        <f t="shared" si="32"/>
        <v>0</v>
      </c>
      <c r="BA32" s="167" t="str">
        <f>'DATA SISWA'!BA29</f>
        <v>E</v>
      </c>
      <c r="BB32" s="168">
        <f t="shared" si="7"/>
        <v>0</v>
      </c>
      <c r="BC32" s="167" t="str">
        <f>'DATA SISWA'!BC29</f>
        <v>A</v>
      </c>
      <c r="BD32" s="167">
        <f t="shared" si="33"/>
        <v>1.75</v>
      </c>
      <c r="BE32" s="167" t="str">
        <f>'DATA SISWA'!BE29</f>
        <v>C</v>
      </c>
      <c r="BF32" s="168">
        <f t="shared" si="8"/>
        <v>0</v>
      </c>
      <c r="BG32" s="167" t="str">
        <f>'DATA SISWA'!BG29</f>
        <v>E</v>
      </c>
      <c r="BH32" s="167">
        <f t="shared" si="34"/>
        <v>1.75</v>
      </c>
      <c r="BI32" s="167" t="str">
        <f>'DATA SISWA'!BI29</f>
        <v>B</v>
      </c>
      <c r="BJ32" s="168">
        <f t="shared" si="9"/>
        <v>1.75</v>
      </c>
      <c r="BK32" s="167" t="str">
        <f>'DATA SISWA'!BK29</f>
        <v>E</v>
      </c>
      <c r="BL32" s="167">
        <f t="shared" si="35"/>
        <v>0</v>
      </c>
      <c r="BM32" s="167" t="str">
        <f>'DATA SISWA'!BM29</f>
        <v>E</v>
      </c>
      <c r="BN32" s="168">
        <f t="shared" si="10"/>
        <v>1.75</v>
      </c>
      <c r="BO32" s="167" t="str">
        <f>'DATA SISWA'!BO29</f>
        <v>A</v>
      </c>
      <c r="BP32" s="167">
        <f t="shared" si="36"/>
        <v>0</v>
      </c>
      <c r="BQ32" s="167" t="str">
        <f>'DATA SISWA'!BQ29</f>
        <v>D</v>
      </c>
      <c r="BR32" s="168">
        <f t="shared" si="11"/>
        <v>1.75</v>
      </c>
      <c r="BS32" s="167" t="str">
        <f>'DATA SISWA'!BS29</f>
        <v>A</v>
      </c>
      <c r="BT32" s="167">
        <f t="shared" si="37"/>
        <v>0</v>
      </c>
      <c r="BU32" s="167" t="str">
        <f>'DATA SISWA'!BU29</f>
        <v>D</v>
      </c>
      <c r="BV32" s="168">
        <f t="shared" si="12"/>
        <v>1.75</v>
      </c>
      <c r="BW32" s="167" t="str">
        <f>'DATA SISWA'!BW29</f>
        <v>A</v>
      </c>
      <c r="BX32" s="167">
        <f t="shared" si="38"/>
        <v>1.75</v>
      </c>
      <c r="BY32" s="167" t="str">
        <f>'DATA SISWA'!BY29</f>
        <v>D</v>
      </c>
      <c r="BZ32" s="168">
        <f t="shared" si="13"/>
        <v>1.75</v>
      </c>
      <c r="CA32" s="167" t="str">
        <f>'DATA SISWA'!CA29</f>
        <v>D</v>
      </c>
      <c r="CB32" s="167">
        <f t="shared" si="39"/>
        <v>0</v>
      </c>
      <c r="CC32" s="167" t="str">
        <f>'DATA SISWA'!CC29</f>
        <v>A</v>
      </c>
      <c r="CD32" s="168">
        <f t="shared" si="14"/>
        <v>1.75</v>
      </c>
      <c r="CE32" s="167" t="str">
        <f>'DATA SISWA'!CE29</f>
        <v>D</v>
      </c>
      <c r="CF32" s="167">
        <f t="shared" si="40"/>
        <v>1.75</v>
      </c>
      <c r="CG32" s="167" t="str">
        <f>'DATA SISWA'!CG29</f>
        <v>C</v>
      </c>
      <c r="CH32" s="168">
        <f t="shared" si="15"/>
        <v>1.75</v>
      </c>
      <c r="CI32" s="85">
        <f>'DATA SISWA'!CI29</f>
        <v>2</v>
      </c>
      <c r="CJ32" s="85">
        <f>'DATA SISWA'!CJ29</f>
        <v>5</v>
      </c>
      <c r="CK32" s="85">
        <f>'DATA SISWA'!CK29</f>
        <v>7</v>
      </c>
      <c r="CL32" s="85">
        <f>'DATA SISWA'!CL29</f>
        <v>6</v>
      </c>
      <c r="CM32" s="85">
        <f>'DATA SISWA'!CM29</f>
        <v>3</v>
      </c>
      <c r="CN32" s="96">
        <f>'DATA SISWA'!CN29</f>
        <v>21</v>
      </c>
      <c r="CO32" s="96">
        <f>'DATA SISWA'!CO29</f>
        <v>19</v>
      </c>
      <c r="CP32" s="66">
        <f>'DATA SISWA'!CQ29</f>
        <v>59.75</v>
      </c>
      <c r="CQ32" s="67">
        <f t="shared" si="41"/>
        <v>59.75</v>
      </c>
      <c r="CR32" s="65" t="str">
        <f t="shared" si="42"/>
        <v>v</v>
      </c>
      <c r="CS32" s="65" t="str">
        <f t="shared" si="43"/>
        <v>-</v>
      </c>
      <c r="CT32" s="64" t="str">
        <f t="shared" si="44"/>
        <v>Tuntas</v>
      </c>
      <c r="CW32" s="64">
        <v>15</v>
      </c>
      <c r="CX32" s="157" t="str">
        <f>F55</f>
        <v>MACHDARINI</v>
      </c>
      <c r="CY32" s="287" t="s">
        <v>155</v>
      </c>
      <c r="CZ32" s="288"/>
      <c r="DA32" s="64" t="s">
        <v>156</v>
      </c>
      <c r="DB32" s="64" t="s">
        <v>172</v>
      </c>
      <c r="DC32" s="64" t="s">
        <v>158</v>
      </c>
    </row>
    <row r="33" spans="1:107" x14ac:dyDescent="0.25">
      <c r="A33" s="84">
        <v>15</v>
      </c>
      <c r="B33" s="152" t="str">
        <f>'DATA SISWA'!C30</f>
        <v>06-</v>
      </c>
      <c r="C33" s="112" t="str">
        <f>'DATA SISWA'!D30</f>
        <v>005-</v>
      </c>
      <c r="D33" s="112" t="str">
        <f>'DATA SISWA'!E30</f>
        <v>031-</v>
      </c>
      <c r="E33" s="153">
        <f>'DATA SISWA'!F30</f>
        <v>2</v>
      </c>
      <c r="F33" s="95" t="str">
        <f>'DATA SISWA'!B30</f>
        <v>PUJA JANUARTIKA</v>
      </c>
      <c r="G33" s="166" t="str">
        <f>'DATA SISWA'!G30</f>
        <v>A</v>
      </c>
      <c r="H33" s="167">
        <f t="shared" si="16"/>
        <v>0</v>
      </c>
      <c r="I33" s="166" t="str">
        <f>'DATA SISWA'!I30</f>
        <v>E</v>
      </c>
      <c r="J33" s="167">
        <f t="shared" si="17"/>
        <v>1.75</v>
      </c>
      <c r="K33" s="166" t="str">
        <f>'DATA SISWA'!K30</f>
        <v>E</v>
      </c>
      <c r="L33" s="167">
        <f t="shared" si="18"/>
        <v>1.75</v>
      </c>
      <c r="M33" s="166" t="str">
        <f>'DATA SISWA'!M30</f>
        <v>A</v>
      </c>
      <c r="N33" s="167">
        <f t="shared" si="19"/>
        <v>0</v>
      </c>
      <c r="O33" s="166" t="str">
        <f>'DATA SISWA'!O30</f>
        <v>E</v>
      </c>
      <c r="P33" s="167">
        <f t="shared" si="20"/>
        <v>0</v>
      </c>
      <c r="Q33" s="166" t="str">
        <f>'DATA SISWA'!Q30</f>
        <v>E</v>
      </c>
      <c r="R33" s="167">
        <f t="shared" si="21"/>
        <v>0</v>
      </c>
      <c r="S33" s="166" t="str">
        <f>'DATA SISWA'!S30</f>
        <v>D</v>
      </c>
      <c r="T33" s="167">
        <f t="shared" si="22"/>
        <v>1.75</v>
      </c>
      <c r="U33" s="166" t="str">
        <f>'DATA SISWA'!U30</f>
        <v>C</v>
      </c>
      <c r="V33" s="167">
        <f t="shared" si="23"/>
        <v>0</v>
      </c>
      <c r="W33" s="166" t="str">
        <f>'DATA SISWA'!W30</f>
        <v>A</v>
      </c>
      <c r="X33" s="167">
        <f t="shared" si="24"/>
        <v>1.75</v>
      </c>
      <c r="Y33" s="166" t="str">
        <f>'DATA SISWA'!Y30</f>
        <v>A</v>
      </c>
      <c r="Z33" s="167">
        <f t="shared" si="25"/>
        <v>0</v>
      </c>
      <c r="AA33" s="166" t="str">
        <f>'DATA SISWA'!AA30</f>
        <v>A</v>
      </c>
      <c r="AB33" s="167">
        <f t="shared" si="26"/>
        <v>0</v>
      </c>
      <c r="AC33" s="167" t="str">
        <f>'DATA SISWA'!AC30</f>
        <v>A</v>
      </c>
      <c r="AD33" s="168">
        <f t="shared" si="1"/>
        <v>0</v>
      </c>
      <c r="AE33" s="167" t="str">
        <f>'DATA SISWA'!AE30</f>
        <v>A</v>
      </c>
      <c r="AF33" s="167">
        <f t="shared" si="27"/>
        <v>1.75</v>
      </c>
      <c r="AG33" s="167" t="str">
        <f>'DATA SISWA'!AG30</f>
        <v>A</v>
      </c>
      <c r="AH33" s="168">
        <f t="shared" si="2"/>
        <v>1.75</v>
      </c>
      <c r="AI33" s="167" t="str">
        <f>'DATA SISWA'!AI30</f>
        <v>A</v>
      </c>
      <c r="AJ33" s="167">
        <f t="shared" si="28"/>
        <v>0</v>
      </c>
      <c r="AK33" s="167" t="str">
        <f>'DATA SISWA'!AK30</f>
        <v>C</v>
      </c>
      <c r="AL33" s="168">
        <f t="shared" si="3"/>
        <v>1.75</v>
      </c>
      <c r="AM33" s="167" t="str">
        <f>'DATA SISWA'!AM30</f>
        <v>A</v>
      </c>
      <c r="AN33" s="167">
        <f t="shared" si="29"/>
        <v>1.75</v>
      </c>
      <c r="AO33" s="167" t="str">
        <f>'DATA SISWA'!AO30</f>
        <v>C</v>
      </c>
      <c r="AP33" s="168">
        <f t="shared" si="4"/>
        <v>1.75</v>
      </c>
      <c r="AQ33" s="167" t="str">
        <f>'DATA SISWA'!AQ30</f>
        <v>C</v>
      </c>
      <c r="AR33" s="167">
        <f t="shared" si="30"/>
        <v>1.75</v>
      </c>
      <c r="AS33" s="167" t="str">
        <f>'DATA SISWA'!AS30</f>
        <v>B</v>
      </c>
      <c r="AT33" s="168">
        <f t="shared" si="5"/>
        <v>0</v>
      </c>
      <c r="AU33" s="167" t="str">
        <f>'DATA SISWA'!AU30</f>
        <v>B</v>
      </c>
      <c r="AV33" s="167">
        <f t="shared" si="31"/>
        <v>1.75</v>
      </c>
      <c r="AW33" s="167" t="str">
        <f>'DATA SISWA'!AW30</f>
        <v>A</v>
      </c>
      <c r="AX33" s="168">
        <f t="shared" si="6"/>
        <v>1.75</v>
      </c>
      <c r="AY33" s="167" t="str">
        <f>'DATA SISWA'!AY30</f>
        <v>D</v>
      </c>
      <c r="AZ33" s="167">
        <f t="shared" si="32"/>
        <v>0</v>
      </c>
      <c r="BA33" s="167" t="str">
        <f>'DATA SISWA'!BA30</f>
        <v>D</v>
      </c>
      <c r="BB33" s="168">
        <f t="shared" si="7"/>
        <v>0</v>
      </c>
      <c r="BC33" s="167" t="str">
        <f>'DATA SISWA'!BC30</f>
        <v>A</v>
      </c>
      <c r="BD33" s="167">
        <f t="shared" si="33"/>
        <v>1.75</v>
      </c>
      <c r="BE33" s="167" t="str">
        <f>'DATA SISWA'!BE30</f>
        <v>D</v>
      </c>
      <c r="BF33" s="168">
        <f t="shared" si="8"/>
        <v>0</v>
      </c>
      <c r="BG33" s="167" t="str">
        <f>'DATA SISWA'!BG30</f>
        <v>D</v>
      </c>
      <c r="BH33" s="167">
        <f t="shared" si="34"/>
        <v>0</v>
      </c>
      <c r="BI33" s="167" t="str">
        <f>'DATA SISWA'!BI30</f>
        <v>E</v>
      </c>
      <c r="BJ33" s="168">
        <f t="shared" si="9"/>
        <v>0</v>
      </c>
      <c r="BK33" s="167" t="str">
        <f>'DATA SISWA'!BK30</f>
        <v>D</v>
      </c>
      <c r="BL33" s="167">
        <f t="shared" si="35"/>
        <v>0</v>
      </c>
      <c r="BM33" s="167" t="str">
        <f>'DATA SISWA'!BM30</f>
        <v>E</v>
      </c>
      <c r="BN33" s="168">
        <f t="shared" si="10"/>
        <v>1.75</v>
      </c>
      <c r="BO33" s="167" t="str">
        <f>'DATA SISWA'!BO30</f>
        <v>C</v>
      </c>
      <c r="BP33" s="167">
        <f t="shared" si="36"/>
        <v>0</v>
      </c>
      <c r="BQ33" s="167" t="str">
        <f>'DATA SISWA'!BQ30</f>
        <v>D</v>
      </c>
      <c r="BR33" s="168">
        <f t="shared" si="11"/>
        <v>1.75</v>
      </c>
      <c r="BS33" s="167" t="str">
        <f>'DATA SISWA'!BS30</f>
        <v>C</v>
      </c>
      <c r="BT33" s="167">
        <f t="shared" si="37"/>
        <v>0</v>
      </c>
      <c r="BU33" s="167" t="str">
        <f>'DATA SISWA'!BU30</f>
        <v>D</v>
      </c>
      <c r="BV33" s="168">
        <f t="shared" si="12"/>
        <v>1.75</v>
      </c>
      <c r="BW33" s="167" t="str">
        <f>'DATA SISWA'!BW30</f>
        <v>C</v>
      </c>
      <c r="BX33" s="167">
        <f t="shared" si="38"/>
        <v>0</v>
      </c>
      <c r="BY33" s="167" t="str">
        <f>'DATA SISWA'!BY30</f>
        <v>E</v>
      </c>
      <c r="BZ33" s="168">
        <f t="shared" si="13"/>
        <v>0</v>
      </c>
      <c r="CA33" s="167" t="str">
        <f>'DATA SISWA'!CA30</f>
        <v>A</v>
      </c>
      <c r="CB33" s="167">
        <f t="shared" si="39"/>
        <v>1.75</v>
      </c>
      <c r="CC33" s="167" t="str">
        <f>'DATA SISWA'!CC30</f>
        <v>A</v>
      </c>
      <c r="CD33" s="168">
        <f t="shared" si="14"/>
        <v>1.75</v>
      </c>
      <c r="CE33" s="167" t="str">
        <f>'DATA SISWA'!CE30</f>
        <v>D</v>
      </c>
      <c r="CF33" s="167">
        <f t="shared" si="40"/>
        <v>1.75</v>
      </c>
      <c r="CG33" s="167" t="str">
        <f>'DATA SISWA'!CG30</f>
        <v>C</v>
      </c>
      <c r="CH33" s="168">
        <f t="shared" si="15"/>
        <v>1.75</v>
      </c>
      <c r="CI33" s="85">
        <f>'DATA SISWA'!CI30</f>
        <v>2</v>
      </c>
      <c r="CJ33" s="85">
        <f>'DATA SISWA'!CJ30</f>
        <v>1</v>
      </c>
      <c r="CK33" s="85">
        <f>'DATA SISWA'!CK30</f>
        <v>4</v>
      </c>
      <c r="CL33" s="85">
        <f>'DATA SISWA'!CL30</f>
        <v>5</v>
      </c>
      <c r="CM33" s="85">
        <f>'DATA SISWA'!CM30</f>
        <v>6</v>
      </c>
      <c r="CN33" s="96">
        <f>'DATA SISWA'!CN30</f>
        <v>20</v>
      </c>
      <c r="CO33" s="96">
        <f>'DATA SISWA'!CO30</f>
        <v>20</v>
      </c>
      <c r="CP33" s="66">
        <f>'DATA SISWA'!CQ30</f>
        <v>53</v>
      </c>
      <c r="CQ33" s="67">
        <f t="shared" si="41"/>
        <v>53</v>
      </c>
      <c r="CR33" s="65" t="str">
        <f t="shared" si="42"/>
        <v>-</v>
      </c>
      <c r="CS33" s="65" t="str">
        <f t="shared" si="43"/>
        <v>v</v>
      </c>
      <c r="CT33" s="64" t="str">
        <f t="shared" si="44"/>
        <v>Remedial</v>
      </c>
      <c r="CW33" s="64">
        <v>16</v>
      </c>
      <c r="CX33" s="157" t="str">
        <f>F56</f>
        <v>MUHAMMAD ARSYAD</v>
      </c>
      <c r="CY33" s="287" t="s">
        <v>155</v>
      </c>
      <c r="CZ33" s="288"/>
      <c r="DA33" s="64" t="s">
        <v>156</v>
      </c>
      <c r="DB33" s="64" t="s">
        <v>173</v>
      </c>
      <c r="DC33" s="64" t="s">
        <v>158</v>
      </c>
    </row>
    <row r="34" spans="1:107" x14ac:dyDescent="0.25">
      <c r="A34" s="83">
        <v>16</v>
      </c>
      <c r="B34" s="152" t="str">
        <f>'DATA SISWA'!C31</f>
        <v>06-</v>
      </c>
      <c r="C34" s="112" t="str">
        <f>'DATA SISWA'!D31</f>
        <v>005-</v>
      </c>
      <c r="D34" s="112" t="str">
        <f>'DATA SISWA'!E31</f>
        <v>032-</v>
      </c>
      <c r="E34" s="153">
        <f>'DATA SISWA'!F31</f>
        <v>9</v>
      </c>
      <c r="F34" s="95" t="str">
        <f>'DATA SISWA'!B31</f>
        <v>SARIPAH</v>
      </c>
      <c r="G34" s="166" t="str">
        <f>'DATA SISWA'!G31</f>
        <v>C</v>
      </c>
      <c r="H34" s="167">
        <f t="shared" si="16"/>
        <v>1.75</v>
      </c>
      <c r="I34" s="166" t="str">
        <f>'DATA SISWA'!I31</f>
        <v>D</v>
      </c>
      <c r="J34" s="167">
        <f t="shared" si="17"/>
        <v>0</v>
      </c>
      <c r="K34" s="166" t="str">
        <f>'DATA SISWA'!K31</f>
        <v>E</v>
      </c>
      <c r="L34" s="167">
        <f t="shared" si="18"/>
        <v>1.75</v>
      </c>
      <c r="M34" s="166" t="str">
        <f>'DATA SISWA'!M31</f>
        <v>E</v>
      </c>
      <c r="N34" s="167">
        <f t="shared" si="19"/>
        <v>0</v>
      </c>
      <c r="O34" s="166" t="str">
        <f>'DATA SISWA'!O31</f>
        <v>D</v>
      </c>
      <c r="P34" s="167">
        <f t="shared" si="20"/>
        <v>0</v>
      </c>
      <c r="Q34" s="166" t="str">
        <f>'DATA SISWA'!Q31</f>
        <v>A</v>
      </c>
      <c r="R34" s="167">
        <f t="shared" si="21"/>
        <v>0</v>
      </c>
      <c r="S34" s="166" t="str">
        <f>'DATA SISWA'!S31</f>
        <v>D</v>
      </c>
      <c r="T34" s="167">
        <f t="shared" si="22"/>
        <v>1.75</v>
      </c>
      <c r="U34" s="166" t="str">
        <f>'DATA SISWA'!U31</f>
        <v>D</v>
      </c>
      <c r="V34" s="167">
        <f t="shared" si="23"/>
        <v>0</v>
      </c>
      <c r="W34" s="166" t="str">
        <f>'DATA SISWA'!W31</f>
        <v>A</v>
      </c>
      <c r="X34" s="167">
        <f t="shared" si="24"/>
        <v>1.75</v>
      </c>
      <c r="Y34" s="166" t="str">
        <f>'DATA SISWA'!Y31</f>
        <v>C</v>
      </c>
      <c r="Z34" s="167">
        <f t="shared" si="25"/>
        <v>1.75</v>
      </c>
      <c r="AA34" s="166" t="str">
        <f>'DATA SISWA'!AA31</f>
        <v>A</v>
      </c>
      <c r="AB34" s="167">
        <f t="shared" si="26"/>
        <v>0</v>
      </c>
      <c r="AC34" s="167" t="str">
        <f>'DATA SISWA'!AC31</f>
        <v>B</v>
      </c>
      <c r="AD34" s="168">
        <f t="shared" si="1"/>
        <v>1.75</v>
      </c>
      <c r="AE34" s="167" t="str">
        <f>'DATA SISWA'!AE31</f>
        <v>A</v>
      </c>
      <c r="AF34" s="167">
        <f t="shared" si="27"/>
        <v>1.75</v>
      </c>
      <c r="AG34" s="167" t="str">
        <f>'DATA SISWA'!AG31</f>
        <v>A</v>
      </c>
      <c r="AH34" s="168">
        <f t="shared" si="2"/>
        <v>1.75</v>
      </c>
      <c r="AI34" s="167" t="str">
        <f>'DATA SISWA'!AI31</f>
        <v>B</v>
      </c>
      <c r="AJ34" s="167">
        <f t="shared" si="28"/>
        <v>0</v>
      </c>
      <c r="AK34" s="167" t="str">
        <f>'DATA SISWA'!AK31</f>
        <v>C</v>
      </c>
      <c r="AL34" s="168">
        <f t="shared" si="3"/>
        <v>1.75</v>
      </c>
      <c r="AM34" s="167" t="str">
        <f>'DATA SISWA'!AM31</f>
        <v>A</v>
      </c>
      <c r="AN34" s="167">
        <f t="shared" si="29"/>
        <v>1.75</v>
      </c>
      <c r="AO34" s="167" t="str">
        <f>'DATA SISWA'!AO31</f>
        <v>D</v>
      </c>
      <c r="AP34" s="168">
        <f t="shared" si="4"/>
        <v>0</v>
      </c>
      <c r="AQ34" s="167" t="str">
        <f>'DATA SISWA'!AQ31</f>
        <v>C</v>
      </c>
      <c r="AR34" s="167">
        <f t="shared" si="30"/>
        <v>1.75</v>
      </c>
      <c r="AS34" s="167" t="str">
        <f>'DATA SISWA'!AS31</f>
        <v>C</v>
      </c>
      <c r="AT34" s="168">
        <f t="shared" si="5"/>
        <v>0</v>
      </c>
      <c r="AU34" s="167" t="str">
        <f>'DATA SISWA'!AU31</f>
        <v>B</v>
      </c>
      <c r="AV34" s="167">
        <f t="shared" si="31"/>
        <v>1.75</v>
      </c>
      <c r="AW34" s="167" t="str">
        <f>'DATA SISWA'!AW31</f>
        <v>A</v>
      </c>
      <c r="AX34" s="168">
        <f t="shared" si="6"/>
        <v>1.75</v>
      </c>
      <c r="AY34" s="167" t="str">
        <f>'DATA SISWA'!AY31</f>
        <v>D</v>
      </c>
      <c r="AZ34" s="167">
        <f t="shared" si="32"/>
        <v>0</v>
      </c>
      <c r="BA34" s="167" t="str">
        <f>'DATA SISWA'!BA31</f>
        <v>E</v>
      </c>
      <c r="BB34" s="168">
        <f t="shared" si="7"/>
        <v>0</v>
      </c>
      <c r="BC34" s="167" t="str">
        <f>'DATA SISWA'!BC31</f>
        <v>E</v>
      </c>
      <c r="BD34" s="167">
        <f t="shared" si="33"/>
        <v>0</v>
      </c>
      <c r="BE34" s="167" t="str">
        <f>'DATA SISWA'!BE31</f>
        <v>E</v>
      </c>
      <c r="BF34" s="168">
        <f t="shared" si="8"/>
        <v>1.75</v>
      </c>
      <c r="BG34" s="167" t="str">
        <f>'DATA SISWA'!BG31</f>
        <v>E</v>
      </c>
      <c r="BH34" s="167">
        <f t="shared" si="34"/>
        <v>1.75</v>
      </c>
      <c r="BI34" s="167" t="str">
        <f>'DATA SISWA'!BI31</f>
        <v>B</v>
      </c>
      <c r="BJ34" s="168">
        <f t="shared" si="9"/>
        <v>1.75</v>
      </c>
      <c r="BK34" s="167" t="str">
        <f>'DATA SISWA'!BK31</f>
        <v>E</v>
      </c>
      <c r="BL34" s="167">
        <f t="shared" si="35"/>
        <v>0</v>
      </c>
      <c r="BM34" s="167" t="str">
        <f>'DATA SISWA'!BM31</f>
        <v>E</v>
      </c>
      <c r="BN34" s="168">
        <f t="shared" si="10"/>
        <v>1.75</v>
      </c>
      <c r="BO34" s="167" t="str">
        <f>'DATA SISWA'!BO31</f>
        <v>C</v>
      </c>
      <c r="BP34" s="167">
        <f t="shared" si="36"/>
        <v>0</v>
      </c>
      <c r="BQ34" s="167" t="str">
        <f>'DATA SISWA'!BQ31</f>
        <v>D</v>
      </c>
      <c r="BR34" s="168">
        <f t="shared" si="11"/>
        <v>1.75</v>
      </c>
      <c r="BS34" s="167" t="str">
        <f>'DATA SISWA'!BS31</f>
        <v>E</v>
      </c>
      <c r="BT34" s="167">
        <f t="shared" si="37"/>
        <v>1.75</v>
      </c>
      <c r="BU34" s="167" t="str">
        <f>'DATA SISWA'!BU31</f>
        <v>D</v>
      </c>
      <c r="BV34" s="168">
        <f t="shared" si="12"/>
        <v>1.75</v>
      </c>
      <c r="BW34" s="167" t="str">
        <f>'DATA SISWA'!BW31</f>
        <v>C</v>
      </c>
      <c r="BX34" s="167">
        <f t="shared" si="38"/>
        <v>0</v>
      </c>
      <c r="BY34" s="167" t="str">
        <f>'DATA SISWA'!BY31</f>
        <v>C</v>
      </c>
      <c r="BZ34" s="168">
        <f t="shared" si="13"/>
        <v>0</v>
      </c>
      <c r="CA34" s="167" t="str">
        <f>'DATA SISWA'!CA31</f>
        <v>A</v>
      </c>
      <c r="CB34" s="167">
        <f t="shared" si="39"/>
        <v>1.75</v>
      </c>
      <c r="CC34" s="167" t="str">
        <f>'DATA SISWA'!CC31</f>
        <v>A</v>
      </c>
      <c r="CD34" s="168">
        <f t="shared" si="14"/>
        <v>1.75</v>
      </c>
      <c r="CE34" s="167" t="str">
        <f>'DATA SISWA'!CE31</f>
        <v>D</v>
      </c>
      <c r="CF34" s="167">
        <f t="shared" si="40"/>
        <v>1.75</v>
      </c>
      <c r="CG34" s="167" t="str">
        <f>'DATA SISWA'!CG31</f>
        <v>E</v>
      </c>
      <c r="CH34" s="168">
        <f t="shared" si="15"/>
        <v>0</v>
      </c>
      <c r="CI34" s="85">
        <f>'DATA SISWA'!CI31</f>
        <v>4</v>
      </c>
      <c r="CJ34" s="85">
        <f>'DATA SISWA'!CJ31</f>
        <v>0</v>
      </c>
      <c r="CK34" s="85">
        <f>'DATA SISWA'!CK31</f>
        <v>5</v>
      </c>
      <c r="CL34" s="85">
        <f>'DATA SISWA'!CL31</f>
        <v>6</v>
      </c>
      <c r="CM34" s="85">
        <f>'DATA SISWA'!CM31</f>
        <v>5</v>
      </c>
      <c r="CN34" s="96">
        <f>'DATA SISWA'!CN31</f>
        <v>23</v>
      </c>
      <c r="CO34" s="96">
        <f>'DATA SISWA'!CO31</f>
        <v>17</v>
      </c>
      <c r="CP34" s="66">
        <f>'DATA SISWA'!CQ31</f>
        <v>60.25</v>
      </c>
      <c r="CQ34" s="67">
        <f t="shared" si="41"/>
        <v>60.25</v>
      </c>
      <c r="CR34" s="65" t="str">
        <f t="shared" si="42"/>
        <v>v</v>
      </c>
      <c r="CS34" s="65" t="str">
        <f t="shared" si="43"/>
        <v>-</v>
      </c>
      <c r="CT34" s="64" t="str">
        <f t="shared" si="44"/>
        <v>Tuntas</v>
      </c>
      <c r="CW34" s="64">
        <v>17</v>
      </c>
      <c r="CX34" s="157" t="str">
        <f>F57</f>
        <v>MUHAMMAD RIFKI</v>
      </c>
      <c r="CY34" s="287" t="s">
        <v>155</v>
      </c>
      <c r="CZ34" s="288"/>
      <c r="DA34" s="64" t="s">
        <v>156</v>
      </c>
      <c r="DB34" s="64" t="s">
        <v>174</v>
      </c>
      <c r="DC34" s="64" t="s">
        <v>158</v>
      </c>
    </row>
    <row r="35" spans="1:107" x14ac:dyDescent="0.25">
      <c r="A35" s="83">
        <v>17</v>
      </c>
      <c r="B35" s="152" t="str">
        <f>'DATA SISWA'!C32</f>
        <v>06-</v>
      </c>
      <c r="C35" s="112" t="str">
        <f>'DATA SISWA'!D32</f>
        <v>005-</v>
      </c>
      <c r="D35" s="112" t="str">
        <f>'DATA SISWA'!E32</f>
        <v>033-</v>
      </c>
      <c r="E35" s="153">
        <f>'DATA SISWA'!F32</f>
        <v>8</v>
      </c>
      <c r="F35" s="95" t="str">
        <f>'DATA SISWA'!B32</f>
        <v>SHALU</v>
      </c>
      <c r="G35" s="166" t="str">
        <f>'DATA SISWA'!G32</f>
        <v>C</v>
      </c>
      <c r="H35" s="167">
        <f t="shared" si="16"/>
        <v>1.75</v>
      </c>
      <c r="I35" s="166" t="str">
        <f>'DATA SISWA'!I32</f>
        <v>D</v>
      </c>
      <c r="J35" s="167">
        <f t="shared" si="17"/>
        <v>0</v>
      </c>
      <c r="K35" s="166" t="str">
        <f>'DATA SISWA'!K32</f>
        <v>E</v>
      </c>
      <c r="L35" s="167">
        <f t="shared" si="18"/>
        <v>1.75</v>
      </c>
      <c r="M35" s="166" t="str">
        <f>'DATA SISWA'!M32</f>
        <v>B</v>
      </c>
      <c r="N35" s="167">
        <f t="shared" si="19"/>
        <v>1.75</v>
      </c>
      <c r="O35" s="166" t="str">
        <f>'DATA SISWA'!O32</f>
        <v>D</v>
      </c>
      <c r="P35" s="167">
        <f t="shared" si="20"/>
        <v>0</v>
      </c>
      <c r="Q35" s="166" t="str">
        <f>'DATA SISWA'!Q32</f>
        <v>B</v>
      </c>
      <c r="R35" s="167">
        <f t="shared" si="21"/>
        <v>1.75</v>
      </c>
      <c r="S35" s="166" t="str">
        <f>'DATA SISWA'!S32</f>
        <v>D</v>
      </c>
      <c r="T35" s="167">
        <f t="shared" si="22"/>
        <v>1.75</v>
      </c>
      <c r="U35" s="166" t="str">
        <f>'DATA SISWA'!U32</f>
        <v>D</v>
      </c>
      <c r="V35" s="167">
        <f t="shared" si="23"/>
        <v>0</v>
      </c>
      <c r="W35" s="166" t="str">
        <f>'DATA SISWA'!W32</f>
        <v>A</v>
      </c>
      <c r="X35" s="167">
        <f t="shared" si="24"/>
        <v>1.75</v>
      </c>
      <c r="Y35" s="166" t="str">
        <f>'DATA SISWA'!Y32</f>
        <v>C</v>
      </c>
      <c r="Z35" s="167">
        <f t="shared" si="25"/>
        <v>1.75</v>
      </c>
      <c r="AA35" s="166" t="str">
        <f>'DATA SISWA'!AA32</f>
        <v>A</v>
      </c>
      <c r="AB35" s="167">
        <f t="shared" si="26"/>
        <v>0</v>
      </c>
      <c r="AC35" s="167" t="str">
        <f>'DATA SISWA'!AC32</f>
        <v>B</v>
      </c>
      <c r="AD35" s="168">
        <f t="shared" si="1"/>
        <v>1.75</v>
      </c>
      <c r="AE35" s="167" t="str">
        <f>'DATA SISWA'!AE32</f>
        <v>A</v>
      </c>
      <c r="AF35" s="167">
        <f t="shared" si="27"/>
        <v>1.75</v>
      </c>
      <c r="AG35" s="167" t="str">
        <f>'DATA SISWA'!AG32</f>
        <v>A</v>
      </c>
      <c r="AH35" s="168">
        <f t="shared" si="2"/>
        <v>1.75</v>
      </c>
      <c r="AI35" s="167" t="str">
        <f>'DATA SISWA'!AI32</f>
        <v>B</v>
      </c>
      <c r="AJ35" s="167">
        <f t="shared" si="28"/>
        <v>0</v>
      </c>
      <c r="AK35" s="167" t="str">
        <f>'DATA SISWA'!AK32</f>
        <v>D</v>
      </c>
      <c r="AL35" s="168">
        <f t="shared" si="3"/>
        <v>0</v>
      </c>
      <c r="AM35" s="167" t="str">
        <f>'DATA SISWA'!AM32</f>
        <v>E</v>
      </c>
      <c r="AN35" s="167">
        <f t="shared" si="29"/>
        <v>0</v>
      </c>
      <c r="AO35" s="167" t="str">
        <f>'DATA SISWA'!AO32</f>
        <v>C</v>
      </c>
      <c r="AP35" s="168">
        <f t="shared" si="4"/>
        <v>1.75</v>
      </c>
      <c r="AQ35" s="167" t="str">
        <f>'DATA SISWA'!AQ32</f>
        <v>C</v>
      </c>
      <c r="AR35" s="167">
        <f t="shared" si="30"/>
        <v>1.75</v>
      </c>
      <c r="AS35" s="167" t="str">
        <f>'DATA SISWA'!AS32</f>
        <v>C</v>
      </c>
      <c r="AT35" s="168">
        <f t="shared" si="5"/>
        <v>0</v>
      </c>
      <c r="AU35" s="167" t="str">
        <f>'DATA SISWA'!AU32</f>
        <v>B</v>
      </c>
      <c r="AV35" s="167">
        <f t="shared" si="31"/>
        <v>1.75</v>
      </c>
      <c r="AW35" s="167" t="str">
        <f>'DATA SISWA'!AW32</f>
        <v>A</v>
      </c>
      <c r="AX35" s="168">
        <f t="shared" si="6"/>
        <v>1.75</v>
      </c>
      <c r="AY35" s="167" t="str">
        <f>'DATA SISWA'!AY32</f>
        <v>D</v>
      </c>
      <c r="AZ35" s="167">
        <f t="shared" si="32"/>
        <v>0</v>
      </c>
      <c r="BA35" s="167" t="str">
        <f>'DATA SISWA'!BA32</f>
        <v>A</v>
      </c>
      <c r="BB35" s="168">
        <f t="shared" si="7"/>
        <v>0</v>
      </c>
      <c r="BC35" s="167" t="str">
        <f>'DATA SISWA'!BC32</f>
        <v>C</v>
      </c>
      <c r="BD35" s="167">
        <f t="shared" si="33"/>
        <v>0</v>
      </c>
      <c r="BE35" s="167" t="str">
        <f>'DATA SISWA'!BE32</f>
        <v>A</v>
      </c>
      <c r="BF35" s="168">
        <f t="shared" si="8"/>
        <v>0</v>
      </c>
      <c r="BG35" s="167" t="str">
        <f>'DATA SISWA'!BG32</f>
        <v>B</v>
      </c>
      <c r="BH35" s="167">
        <f t="shared" si="34"/>
        <v>0</v>
      </c>
      <c r="BI35" s="167" t="str">
        <f>'DATA SISWA'!BI32</f>
        <v>D</v>
      </c>
      <c r="BJ35" s="168">
        <f t="shared" si="9"/>
        <v>0</v>
      </c>
      <c r="BK35" s="167" t="str">
        <f>'DATA SISWA'!BK32</f>
        <v>A</v>
      </c>
      <c r="BL35" s="167">
        <f t="shared" si="35"/>
        <v>0</v>
      </c>
      <c r="BM35" s="167" t="str">
        <f>'DATA SISWA'!BM32</f>
        <v>E</v>
      </c>
      <c r="BN35" s="168">
        <f t="shared" si="10"/>
        <v>1.75</v>
      </c>
      <c r="BO35" s="167" t="str">
        <f>'DATA SISWA'!BO32</f>
        <v>A</v>
      </c>
      <c r="BP35" s="167">
        <f t="shared" si="36"/>
        <v>0</v>
      </c>
      <c r="BQ35" s="167" t="str">
        <f>'DATA SISWA'!BQ32</f>
        <v>D</v>
      </c>
      <c r="BR35" s="168">
        <f t="shared" si="11"/>
        <v>1.75</v>
      </c>
      <c r="BS35" s="167" t="str">
        <f>'DATA SISWA'!BS32</f>
        <v>E</v>
      </c>
      <c r="BT35" s="167">
        <f t="shared" si="37"/>
        <v>1.75</v>
      </c>
      <c r="BU35" s="167" t="str">
        <f>'DATA SISWA'!BU32</f>
        <v>D</v>
      </c>
      <c r="BV35" s="168">
        <f t="shared" si="12"/>
        <v>1.75</v>
      </c>
      <c r="BW35" s="167" t="str">
        <f>'DATA SISWA'!BW32</f>
        <v>A</v>
      </c>
      <c r="BX35" s="167">
        <f t="shared" si="38"/>
        <v>1.75</v>
      </c>
      <c r="BY35" s="167" t="str">
        <f>'DATA SISWA'!BY32</f>
        <v>A</v>
      </c>
      <c r="BZ35" s="168">
        <f t="shared" si="13"/>
        <v>0</v>
      </c>
      <c r="CA35" s="167" t="str">
        <f>'DATA SISWA'!CA32</f>
        <v>A</v>
      </c>
      <c r="CB35" s="167">
        <f t="shared" si="39"/>
        <v>1.75</v>
      </c>
      <c r="CC35" s="167" t="str">
        <f>'DATA SISWA'!CC32</f>
        <v>D</v>
      </c>
      <c r="CD35" s="168">
        <f t="shared" si="14"/>
        <v>0</v>
      </c>
      <c r="CE35" s="167" t="str">
        <f>'DATA SISWA'!CE32</f>
        <v>D</v>
      </c>
      <c r="CF35" s="167">
        <f t="shared" si="40"/>
        <v>1.75</v>
      </c>
      <c r="CG35" s="167" t="str">
        <f>'DATA SISWA'!CG32</f>
        <v>C</v>
      </c>
      <c r="CH35" s="168">
        <f t="shared" si="15"/>
        <v>1.75</v>
      </c>
      <c r="CI35" s="85">
        <f>'DATA SISWA'!CI32</f>
        <v>4</v>
      </c>
      <c r="CJ35" s="85">
        <f>'DATA SISWA'!CJ32</f>
        <v>2</v>
      </c>
      <c r="CK35" s="85">
        <f>'DATA SISWA'!CK32</f>
        <v>0</v>
      </c>
      <c r="CL35" s="85">
        <f>'DATA SISWA'!CL32</f>
        <v>3</v>
      </c>
      <c r="CM35" s="85">
        <f>'DATA SISWA'!CM32</f>
        <v>3</v>
      </c>
      <c r="CN35" s="96">
        <f>'DATA SISWA'!CN32</f>
        <v>22</v>
      </c>
      <c r="CO35" s="96">
        <f>'DATA SISWA'!CO32</f>
        <v>18</v>
      </c>
      <c r="CP35" s="66">
        <f>'DATA SISWA'!CQ32</f>
        <v>50.5</v>
      </c>
      <c r="CQ35" s="67">
        <f t="shared" si="41"/>
        <v>50.5</v>
      </c>
      <c r="CR35" s="65" t="str">
        <f t="shared" si="42"/>
        <v>-</v>
      </c>
      <c r="CS35" s="65" t="str">
        <f t="shared" si="43"/>
        <v>v</v>
      </c>
      <c r="CT35" s="64" t="str">
        <f t="shared" si="44"/>
        <v>Remedial</v>
      </c>
      <c r="CW35" s="64">
        <v>18</v>
      </c>
      <c r="CX35" s="157" t="str">
        <f>F60</f>
        <v>PUTRI JONIATI</v>
      </c>
      <c r="CY35" s="287" t="s">
        <v>155</v>
      </c>
      <c r="CZ35" s="288"/>
      <c r="DA35" s="64" t="s">
        <v>156</v>
      </c>
      <c r="DB35" s="64" t="s">
        <v>175</v>
      </c>
      <c r="DC35" s="64" t="s">
        <v>158</v>
      </c>
    </row>
    <row r="36" spans="1:107" x14ac:dyDescent="0.25">
      <c r="A36" s="84">
        <v>18</v>
      </c>
      <c r="B36" s="152" t="str">
        <f>'DATA SISWA'!C33</f>
        <v>06-</v>
      </c>
      <c r="C36" s="112" t="str">
        <f>'DATA SISWA'!D33</f>
        <v>005-</v>
      </c>
      <c r="D36" s="112" t="str">
        <f>'DATA SISWA'!E33</f>
        <v>034-</v>
      </c>
      <c r="E36" s="153">
        <f>'DATA SISWA'!F33</f>
        <v>7</v>
      </c>
      <c r="F36" s="95" t="str">
        <f>'DATA SISWA'!B33</f>
        <v>SOLIKIN</v>
      </c>
      <c r="G36" s="166" t="str">
        <f>'DATA SISWA'!G33</f>
        <v>C</v>
      </c>
      <c r="H36" s="167">
        <f t="shared" si="16"/>
        <v>1.75</v>
      </c>
      <c r="I36" s="166" t="str">
        <f>'DATA SISWA'!I33</f>
        <v>D</v>
      </c>
      <c r="J36" s="167">
        <f t="shared" si="17"/>
        <v>0</v>
      </c>
      <c r="K36" s="166" t="str">
        <f>'DATA SISWA'!K33</f>
        <v>E</v>
      </c>
      <c r="L36" s="167">
        <f t="shared" si="18"/>
        <v>1.75</v>
      </c>
      <c r="M36" s="166" t="str">
        <f>'DATA SISWA'!M33</f>
        <v>B</v>
      </c>
      <c r="N36" s="167">
        <f t="shared" si="19"/>
        <v>1.75</v>
      </c>
      <c r="O36" s="166" t="str">
        <f>'DATA SISWA'!O33</f>
        <v>B</v>
      </c>
      <c r="P36" s="167">
        <f t="shared" si="20"/>
        <v>1.75</v>
      </c>
      <c r="Q36" s="166" t="str">
        <f>'DATA SISWA'!Q33</f>
        <v>D</v>
      </c>
      <c r="R36" s="167">
        <f t="shared" si="21"/>
        <v>0</v>
      </c>
      <c r="S36" s="166" t="str">
        <f>'DATA SISWA'!S33</f>
        <v>B</v>
      </c>
      <c r="T36" s="167">
        <f t="shared" si="22"/>
        <v>0</v>
      </c>
      <c r="U36" s="166" t="str">
        <f>'DATA SISWA'!U33</f>
        <v>E</v>
      </c>
      <c r="V36" s="167">
        <f t="shared" si="23"/>
        <v>0</v>
      </c>
      <c r="W36" s="166" t="str">
        <f>'DATA SISWA'!W33</f>
        <v>B</v>
      </c>
      <c r="X36" s="167">
        <f t="shared" si="24"/>
        <v>0</v>
      </c>
      <c r="Y36" s="166" t="str">
        <f>'DATA SISWA'!Y33</f>
        <v>C</v>
      </c>
      <c r="Z36" s="167">
        <f t="shared" si="25"/>
        <v>1.75</v>
      </c>
      <c r="AA36" s="166" t="str">
        <f>'DATA SISWA'!AA33</f>
        <v>B</v>
      </c>
      <c r="AB36" s="167">
        <f t="shared" si="26"/>
        <v>0</v>
      </c>
      <c r="AC36" s="167" t="str">
        <f>'DATA SISWA'!AC33</f>
        <v>B</v>
      </c>
      <c r="AD36" s="168">
        <f t="shared" si="1"/>
        <v>1.75</v>
      </c>
      <c r="AE36" s="167" t="str">
        <f>'DATA SISWA'!AE33</f>
        <v>A</v>
      </c>
      <c r="AF36" s="167">
        <f t="shared" si="27"/>
        <v>1.75</v>
      </c>
      <c r="AG36" s="167" t="str">
        <f>'DATA SISWA'!AG33</f>
        <v>A</v>
      </c>
      <c r="AH36" s="168">
        <f t="shared" si="2"/>
        <v>1.75</v>
      </c>
      <c r="AI36" s="167" t="str">
        <f>'DATA SISWA'!AI33</f>
        <v>C</v>
      </c>
      <c r="AJ36" s="167">
        <f t="shared" si="28"/>
        <v>0</v>
      </c>
      <c r="AK36" s="167" t="str">
        <f>'DATA SISWA'!AK33</f>
        <v>D</v>
      </c>
      <c r="AL36" s="168">
        <f t="shared" si="3"/>
        <v>0</v>
      </c>
      <c r="AM36" s="167" t="str">
        <f>'DATA SISWA'!AM33</f>
        <v>A</v>
      </c>
      <c r="AN36" s="167">
        <f t="shared" si="29"/>
        <v>1.75</v>
      </c>
      <c r="AO36" s="167" t="str">
        <f>'DATA SISWA'!AO33</f>
        <v>C</v>
      </c>
      <c r="AP36" s="168">
        <f t="shared" si="4"/>
        <v>1.75</v>
      </c>
      <c r="AQ36" s="167" t="str">
        <f>'DATA SISWA'!AQ33</f>
        <v>C</v>
      </c>
      <c r="AR36" s="167">
        <f t="shared" si="30"/>
        <v>1.75</v>
      </c>
      <c r="AS36" s="167" t="str">
        <f>'DATA SISWA'!AS33</f>
        <v>D</v>
      </c>
      <c r="AT36" s="168">
        <f t="shared" si="5"/>
        <v>0</v>
      </c>
      <c r="AU36" s="167" t="str">
        <f>'DATA SISWA'!AU33</f>
        <v>B</v>
      </c>
      <c r="AV36" s="167">
        <f t="shared" si="31"/>
        <v>1.75</v>
      </c>
      <c r="AW36" s="167" t="str">
        <f>'DATA SISWA'!AW33</f>
        <v>A</v>
      </c>
      <c r="AX36" s="168">
        <f t="shared" si="6"/>
        <v>1.75</v>
      </c>
      <c r="AY36" s="167" t="str">
        <f>'DATA SISWA'!AY33</f>
        <v>A</v>
      </c>
      <c r="AZ36" s="167">
        <f t="shared" si="32"/>
        <v>0</v>
      </c>
      <c r="BA36" s="167" t="str">
        <f>'DATA SISWA'!BA33</f>
        <v>E</v>
      </c>
      <c r="BB36" s="168">
        <f t="shared" si="7"/>
        <v>0</v>
      </c>
      <c r="BC36" s="167" t="str">
        <f>'DATA SISWA'!BC33</f>
        <v>A</v>
      </c>
      <c r="BD36" s="167">
        <f t="shared" si="33"/>
        <v>1.75</v>
      </c>
      <c r="BE36" s="167" t="str">
        <f>'DATA SISWA'!BE33</f>
        <v>A</v>
      </c>
      <c r="BF36" s="168">
        <f t="shared" si="8"/>
        <v>0</v>
      </c>
      <c r="BG36" s="167" t="str">
        <f>'DATA SISWA'!BG33</f>
        <v>D</v>
      </c>
      <c r="BH36" s="167">
        <f t="shared" si="34"/>
        <v>0</v>
      </c>
      <c r="BI36" s="167" t="str">
        <f>'DATA SISWA'!BI33</f>
        <v>B</v>
      </c>
      <c r="BJ36" s="168">
        <f t="shared" si="9"/>
        <v>1.75</v>
      </c>
      <c r="BK36" s="167" t="str">
        <f>'DATA SISWA'!BK33</f>
        <v>B</v>
      </c>
      <c r="BL36" s="167">
        <f t="shared" si="35"/>
        <v>1.75</v>
      </c>
      <c r="BM36" s="167" t="str">
        <f>'DATA SISWA'!BM33</f>
        <v>E</v>
      </c>
      <c r="BN36" s="168">
        <f t="shared" si="10"/>
        <v>1.75</v>
      </c>
      <c r="BO36" s="167" t="str">
        <f>'DATA SISWA'!BO33</f>
        <v>A</v>
      </c>
      <c r="BP36" s="167">
        <f t="shared" si="36"/>
        <v>0</v>
      </c>
      <c r="BQ36" s="167" t="str">
        <f>'DATA SISWA'!BQ33</f>
        <v>D</v>
      </c>
      <c r="BR36" s="168">
        <f t="shared" si="11"/>
        <v>1.75</v>
      </c>
      <c r="BS36" s="167" t="str">
        <f>'DATA SISWA'!BS33</f>
        <v>C</v>
      </c>
      <c r="BT36" s="167">
        <f t="shared" si="37"/>
        <v>0</v>
      </c>
      <c r="BU36" s="167" t="str">
        <f>'DATA SISWA'!BU33</f>
        <v>D</v>
      </c>
      <c r="BV36" s="168">
        <f t="shared" si="12"/>
        <v>1.75</v>
      </c>
      <c r="BW36" s="167" t="str">
        <f>'DATA SISWA'!BW33</f>
        <v>D</v>
      </c>
      <c r="BX36" s="167">
        <f t="shared" si="38"/>
        <v>0</v>
      </c>
      <c r="BY36" s="167" t="str">
        <f>'DATA SISWA'!BY33</f>
        <v>B</v>
      </c>
      <c r="BZ36" s="168">
        <f t="shared" si="13"/>
        <v>0</v>
      </c>
      <c r="CA36" s="167" t="str">
        <f>'DATA SISWA'!CA33</f>
        <v>A</v>
      </c>
      <c r="CB36" s="167">
        <f t="shared" si="39"/>
        <v>1.75</v>
      </c>
      <c r="CC36" s="167" t="str">
        <f>'DATA SISWA'!CC33</f>
        <v>A</v>
      </c>
      <c r="CD36" s="168">
        <f t="shared" si="14"/>
        <v>1.75</v>
      </c>
      <c r="CE36" s="167" t="str">
        <f>'DATA SISWA'!CE33</f>
        <v>D</v>
      </c>
      <c r="CF36" s="167">
        <f t="shared" si="40"/>
        <v>1.75</v>
      </c>
      <c r="CG36" s="167" t="str">
        <f>'DATA SISWA'!CG33</f>
        <v>E</v>
      </c>
      <c r="CH36" s="168">
        <f t="shared" si="15"/>
        <v>0</v>
      </c>
      <c r="CI36" s="85">
        <f>'DATA SISWA'!CI33</f>
        <v>2</v>
      </c>
      <c r="CJ36" s="85">
        <f>'DATA SISWA'!CJ33</f>
        <v>1</v>
      </c>
      <c r="CK36" s="85">
        <f>'DATA SISWA'!CK33</f>
        <v>5</v>
      </c>
      <c r="CL36" s="85">
        <f>'DATA SISWA'!CL33</f>
        <v>0</v>
      </c>
      <c r="CM36" s="85">
        <f>'DATA SISWA'!CM33</f>
        <v>2</v>
      </c>
      <c r="CN36" s="96">
        <f>'DATA SISWA'!CN33</f>
        <v>22</v>
      </c>
      <c r="CO36" s="96">
        <f>'DATA SISWA'!CO33</f>
        <v>18</v>
      </c>
      <c r="CP36" s="66">
        <f>'DATA SISWA'!CQ33</f>
        <v>48.5</v>
      </c>
      <c r="CQ36" s="67">
        <f t="shared" si="41"/>
        <v>48.5</v>
      </c>
      <c r="CR36" s="65" t="str">
        <f t="shared" si="42"/>
        <v>-</v>
      </c>
      <c r="CS36" s="65" t="str">
        <f t="shared" si="43"/>
        <v>v</v>
      </c>
      <c r="CT36" s="64" t="str">
        <f t="shared" si="44"/>
        <v>Remedial</v>
      </c>
      <c r="CW36" s="64">
        <v>19</v>
      </c>
      <c r="CX36" s="157" t="str">
        <f>F64</f>
        <v>TRIE UTAMI LESTARI</v>
      </c>
      <c r="CY36" s="287" t="s">
        <v>155</v>
      </c>
      <c r="CZ36" s="288"/>
      <c r="DA36" s="64" t="s">
        <v>156</v>
      </c>
      <c r="DB36" s="64" t="s">
        <v>176</v>
      </c>
      <c r="DC36" s="64" t="s">
        <v>158</v>
      </c>
    </row>
    <row r="37" spans="1:107" x14ac:dyDescent="0.25">
      <c r="A37" s="84">
        <v>19</v>
      </c>
      <c r="B37" s="152" t="str">
        <f>'DATA SISWA'!C34</f>
        <v>06-</v>
      </c>
      <c r="C37" s="112" t="str">
        <f>'DATA SISWA'!D34</f>
        <v>005-</v>
      </c>
      <c r="D37" s="112" t="str">
        <f>'DATA SISWA'!E34</f>
        <v>035-</v>
      </c>
      <c r="E37" s="153">
        <f>'DATA SISWA'!F34</f>
        <v>6</v>
      </c>
      <c r="F37" s="95" t="str">
        <f>'DATA SISWA'!B34</f>
        <v>SYAHRUDDIN</v>
      </c>
      <c r="G37" s="166" t="str">
        <f>'DATA SISWA'!G34</f>
        <v>E</v>
      </c>
      <c r="H37" s="167">
        <f t="shared" si="16"/>
        <v>0</v>
      </c>
      <c r="I37" s="166" t="str">
        <f>'DATA SISWA'!I34</f>
        <v>E</v>
      </c>
      <c r="J37" s="167">
        <f t="shared" si="17"/>
        <v>1.75</v>
      </c>
      <c r="K37" s="166" t="str">
        <f>'DATA SISWA'!K34</f>
        <v>C</v>
      </c>
      <c r="L37" s="167">
        <f t="shared" si="18"/>
        <v>0</v>
      </c>
      <c r="M37" s="166" t="str">
        <f>'DATA SISWA'!M34</f>
        <v>B</v>
      </c>
      <c r="N37" s="167">
        <f t="shared" si="19"/>
        <v>1.75</v>
      </c>
      <c r="O37" s="166" t="str">
        <f>'DATA SISWA'!O34</f>
        <v>E</v>
      </c>
      <c r="P37" s="167">
        <f t="shared" si="20"/>
        <v>0</v>
      </c>
      <c r="Q37" s="166" t="str">
        <f>'DATA SISWA'!Q34</f>
        <v>B</v>
      </c>
      <c r="R37" s="167">
        <f t="shared" si="21"/>
        <v>1.75</v>
      </c>
      <c r="S37" s="166" t="str">
        <f>'DATA SISWA'!S34</f>
        <v>D</v>
      </c>
      <c r="T37" s="167">
        <f t="shared" si="22"/>
        <v>1.75</v>
      </c>
      <c r="U37" s="166" t="str">
        <f>'DATA SISWA'!U34</f>
        <v>C</v>
      </c>
      <c r="V37" s="167">
        <f t="shared" si="23"/>
        <v>0</v>
      </c>
      <c r="W37" s="166" t="str">
        <f>'DATA SISWA'!W34</f>
        <v>B</v>
      </c>
      <c r="X37" s="167">
        <f t="shared" si="24"/>
        <v>0</v>
      </c>
      <c r="Y37" s="166" t="str">
        <f>'DATA SISWA'!Y34</f>
        <v>A</v>
      </c>
      <c r="Z37" s="167">
        <f t="shared" si="25"/>
        <v>0</v>
      </c>
      <c r="AA37" s="166" t="str">
        <f>'DATA SISWA'!AA34</f>
        <v>A</v>
      </c>
      <c r="AB37" s="167">
        <f t="shared" si="26"/>
        <v>0</v>
      </c>
      <c r="AC37" s="167" t="str">
        <f>'DATA SISWA'!AC34</f>
        <v>B</v>
      </c>
      <c r="AD37" s="168">
        <f t="shared" si="1"/>
        <v>1.75</v>
      </c>
      <c r="AE37" s="167" t="str">
        <f>'DATA SISWA'!AE34</f>
        <v>B</v>
      </c>
      <c r="AF37" s="167">
        <f t="shared" si="27"/>
        <v>0</v>
      </c>
      <c r="AG37" s="167" t="str">
        <f>'DATA SISWA'!AG34</f>
        <v>A</v>
      </c>
      <c r="AH37" s="168">
        <f t="shared" si="2"/>
        <v>1.75</v>
      </c>
      <c r="AI37" s="167" t="str">
        <f>'DATA SISWA'!AI34</f>
        <v>B</v>
      </c>
      <c r="AJ37" s="167">
        <f t="shared" si="28"/>
        <v>0</v>
      </c>
      <c r="AK37" s="167" t="str">
        <f>'DATA SISWA'!AK34</f>
        <v>C</v>
      </c>
      <c r="AL37" s="168">
        <f t="shared" si="3"/>
        <v>1.75</v>
      </c>
      <c r="AM37" s="167" t="str">
        <f>'DATA SISWA'!AM34</f>
        <v>E</v>
      </c>
      <c r="AN37" s="167">
        <f t="shared" si="29"/>
        <v>0</v>
      </c>
      <c r="AO37" s="167" t="str">
        <f>'DATA SISWA'!AO34</f>
        <v>C</v>
      </c>
      <c r="AP37" s="168">
        <f t="shared" si="4"/>
        <v>1.75</v>
      </c>
      <c r="AQ37" s="167" t="str">
        <f>'DATA SISWA'!AQ34</f>
        <v>C</v>
      </c>
      <c r="AR37" s="167">
        <f t="shared" si="30"/>
        <v>1.75</v>
      </c>
      <c r="AS37" s="167" t="str">
        <f>'DATA SISWA'!AS34</f>
        <v>E</v>
      </c>
      <c r="AT37" s="168">
        <f t="shared" si="5"/>
        <v>0</v>
      </c>
      <c r="AU37" s="167" t="str">
        <f>'DATA SISWA'!AU34</f>
        <v>B</v>
      </c>
      <c r="AV37" s="167">
        <f t="shared" si="31"/>
        <v>1.75</v>
      </c>
      <c r="AW37" s="167" t="str">
        <f>'DATA SISWA'!AW34</f>
        <v>A</v>
      </c>
      <c r="AX37" s="168">
        <f t="shared" si="6"/>
        <v>1.75</v>
      </c>
      <c r="AY37" s="167" t="str">
        <f>'DATA SISWA'!AY34</f>
        <v>D</v>
      </c>
      <c r="AZ37" s="167">
        <f t="shared" si="32"/>
        <v>0</v>
      </c>
      <c r="BA37" s="167" t="str">
        <f>'DATA SISWA'!BA34</f>
        <v>D</v>
      </c>
      <c r="BB37" s="168">
        <f t="shared" si="7"/>
        <v>0</v>
      </c>
      <c r="BC37" s="167" t="str">
        <f>'DATA SISWA'!BC34</f>
        <v>C</v>
      </c>
      <c r="BD37" s="167">
        <f t="shared" si="33"/>
        <v>0</v>
      </c>
      <c r="BE37" s="167" t="str">
        <f>'DATA SISWA'!BE34</f>
        <v>E</v>
      </c>
      <c r="BF37" s="168">
        <f t="shared" si="8"/>
        <v>1.75</v>
      </c>
      <c r="BG37" s="167" t="str">
        <f>'DATA SISWA'!BG34</f>
        <v>E</v>
      </c>
      <c r="BH37" s="167">
        <f t="shared" si="34"/>
        <v>1.75</v>
      </c>
      <c r="BI37" s="167" t="str">
        <f>'DATA SISWA'!BI34</f>
        <v>B</v>
      </c>
      <c r="BJ37" s="168">
        <f t="shared" si="9"/>
        <v>1.75</v>
      </c>
      <c r="BK37" s="167" t="str">
        <f>'DATA SISWA'!BK34</f>
        <v>B</v>
      </c>
      <c r="BL37" s="167">
        <f t="shared" si="35"/>
        <v>1.75</v>
      </c>
      <c r="BM37" s="167" t="str">
        <f>'DATA SISWA'!BM34</f>
        <v>E</v>
      </c>
      <c r="BN37" s="168">
        <f t="shared" si="10"/>
        <v>1.75</v>
      </c>
      <c r="BO37" s="167" t="str">
        <f>'DATA SISWA'!BO34</f>
        <v>A</v>
      </c>
      <c r="BP37" s="167">
        <f t="shared" si="36"/>
        <v>0</v>
      </c>
      <c r="BQ37" s="167" t="str">
        <f>'DATA SISWA'!BQ34</f>
        <v>D</v>
      </c>
      <c r="BR37" s="168">
        <f t="shared" si="11"/>
        <v>1.75</v>
      </c>
      <c r="BS37" s="167" t="str">
        <f>'DATA SISWA'!BS34</f>
        <v>C</v>
      </c>
      <c r="BT37" s="167">
        <f t="shared" si="37"/>
        <v>0</v>
      </c>
      <c r="BU37" s="167" t="str">
        <f>'DATA SISWA'!BU34</f>
        <v>D</v>
      </c>
      <c r="BV37" s="168">
        <f t="shared" si="12"/>
        <v>1.75</v>
      </c>
      <c r="BW37" s="167" t="str">
        <f>'DATA SISWA'!BW34</f>
        <v>A</v>
      </c>
      <c r="BX37" s="167">
        <f t="shared" si="38"/>
        <v>1.75</v>
      </c>
      <c r="BY37" s="167" t="str">
        <f>'DATA SISWA'!BY34</f>
        <v>B</v>
      </c>
      <c r="BZ37" s="168">
        <f t="shared" si="13"/>
        <v>0</v>
      </c>
      <c r="CA37" s="167" t="str">
        <f>'DATA SISWA'!CA34</f>
        <v>A</v>
      </c>
      <c r="CB37" s="167">
        <f t="shared" si="39"/>
        <v>1.75</v>
      </c>
      <c r="CC37" s="167" t="str">
        <f>'DATA SISWA'!CC34</f>
        <v>A</v>
      </c>
      <c r="CD37" s="168">
        <f t="shared" si="14"/>
        <v>1.75</v>
      </c>
      <c r="CE37" s="167" t="str">
        <f>'DATA SISWA'!CE34</f>
        <v>D</v>
      </c>
      <c r="CF37" s="167">
        <f t="shared" si="40"/>
        <v>1.75</v>
      </c>
      <c r="CG37" s="167" t="str">
        <f>'DATA SISWA'!CG34</f>
        <v>C</v>
      </c>
      <c r="CH37" s="168">
        <f t="shared" si="15"/>
        <v>1.75</v>
      </c>
      <c r="CI37" s="85">
        <f>'DATA SISWA'!CI34</f>
        <v>2</v>
      </c>
      <c r="CJ37" s="85">
        <f>'DATA SISWA'!CJ34</f>
        <v>4</v>
      </c>
      <c r="CK37" s="85">
        <f>'DATA SISWA'!CK34</f>
        <v>2</v>
      </c>
      <c r="CL37" s="85">
        <f>'DATA SISWA'!CL34</f>
        <v>5</v>
      </c>
      <c r="CM37" s="85">
        <f>'DATA SISWA'!CM34</f>
        <v>6</v>
      </c>
      <c r="CN37" s="96">
        <f>'DATA SISWA'!CN34</f>
        <v>23</v>
      </c>
      <c r="CO37" s="96">
        <f>'DATA SISWA'!CO34</f>
        <v>17</v>
      </c>
      <c r="CP37" s="66">
        <f>'DATA SISWA'!CQ34</f>
        <v>59.25</v>
      </c>
      <c r="CQ37" s="67">
        <f t="shared" si="41"/>
        <v>59.25</v>
      </c>
      <c r="CR37" s="65" t="str">
        <f t="shared" si="42"/>
        <v>v</v>
      </c>
      <c r="CS37" s="65" t="str">
        <f t="shared" si="43"/>
        <v>-</v>
      </c>
      <c r="CT37" s="64" t="str">
        <f t="shared" si="44"/>
        <v>Tuntas</v>
      </c>
      <c r="CW37" s="64">
        <v>20</v>
      </c>
      <c r="CX37" s="157" t="str">
        <f>F65</f>
        <v>WENNI SUHARNI</v>
      </c>
      <c r="CY37" s="287" t="s">
        <v>155</v>
      </c>
      <c r="CZ37" s="288"/>
      <c r="DA37" s="64" t="s">
        <v>156</v>
      </c>
      <c r="DB37" s="64" t="s">
        <v>177</v>
      </c>
      <c r="DC37" s="64" t="s">
        <v>158</v>
      </c>
    </row>
    <row r="38" spans="1:107" x14ac:dyDescent="0.25">
      <c r="A38" s="83">
        <v>20</v>
      </c>
      <c r="B38" s="152" t="str">
        <f>'DATA SISWA'!C35</f>
        <v>06-</v>
      </c>
      <c r="C38" s="112" t="str">
        <f>'DATA SISWA'!D35</f>
        <v>005-</v>
      </c>
      <c r="D38" s="112" t="str">
        <f>'DATA SISWA'!E35</f>
        <v>007-</v>
      </c>
      <c r="E38" s="153">
        <f>'DATA SISWA'!F35</f>
        <v>2</v>
      </c>
      <c r="F38" s="95" t="str">
        <f>'DATA SISWA'!B35</f>
        <v>LIA ANGGI LIANA YUSPITA</v>
      </c>
      <c r="G38" s="166" t="str">
        <f>'DATA SISWA'!G35</f>
        <v>C</v>
      </c>
      <c r="H38" s="167">
        <f t="shared" si="16"/>
        <v>1.75</v>
      </c>
      <c r="I38" s="166" t="str">
        <f>'DATA SISWA'!I35</f>
        <v>E</v>
      </c>
      <c r="J38" s="167">
        <f t="shared" si="17"/>
        <v>1.75</v>
      </c>
      <c r="K38" s="166" t="str">
        <f>'DATA SISWA'!K35</f>
        <v>E</v>
      </c>
      <c r="L38" s="167">
        <f t="shared" si="18"/>
        <v>1.75</v>
      </c>
      <c r="M38" s="166" t="str">
        <f>'DATA SISWA'!M35</f>
        <v>B</v>
      </c>
      <c r="N38" s="167">
        <f t="shared" si="19"/>
        <v>1.75</v>
      </c>
      <c r="O38" s="166" t="str">
        <f>'DATA SISWA'!O35</f>
        <v>E</v>
      </c>
      <c r="P38" s="167">
        <f t="shared" si="20"/>
        <v>0</v>
      </c>
      <c r="Q38" s="166" t="str">
        <f>'DATA SISWA'!Q35</f>
        <v>B</v>
      </c>
      <c r="R38" s="167">
        <f t="shared" si="21"/>
        <v>1.75</v>
      </c>
      <c r="S38" s="166" t="str">
        <f>'DATA SISWA'!S35</f>
        <v>B</v>
      </c>
      <c r="T38" s="167">
        <f t="shared" si="22"/>
        <v>0</v>
      </c>
      <c r="U38" s="166" t="str">
        <f>'DATA SISWA'!U35</f>
        <v>C</v>
      </c>
      <c r="V38" s="167">
        <f t="shared" si="23"/>
        <v>0</v>
      </c>
      <c r="W38" s="166" t="str">
        <f>'DATA SISWA'!W35</f>
        <v>E</v>
      </c>
      <c r="X38" s="167">
        <f t="shared" si="24"/>
        <v>0</v>
      </c>
      <c r="Y38" s="166" t="str">
        <f>'DATA SISWA'!Y35</f>
        <v>E</v>
      </c>
      <c r="Z38" s="167">
        <f t="shared" si="25"/>
        <v>0</v>
      </c>
      <c r="AA38" s="166" t="str">
        <f>'DATA SISWA'!AA35</f>
        <v>D</v>
      </c>
      <c r="AB38" s="167">
        <f t="shared" si="26"/>
        <v>0</v>
      </c>
      <c r="AC38" s="167" t="str">
        <f>'DATA SISWA'!AC35</f>
        <v>B</v>
      </c>
      <c r="AD38" s="168">
        <f t="shared" si="1"/>
        <v>1.75</v>
      </c>
      <c r="AE38" s="167" t="str">
        <f>'DATA SISWA'!AE35</f>
        <v>A</v>
      </c>
      <c r="AF38" s="167">
        <f t="shared" si="27"/>
        <v>1.75</v>
      </c>
      <c r="AG38" s="167" t="str">
        <f>'DATA SISWA'!AG35</f>
        <v>B</v>
      </c>
      <c r="AH38" s="168">
        <f t="shared" si="2"/>
        <v>0</v>
      </c>
      <c r="AI38" s="167" t="str">
        <f>'DATA SISWA'!AI35</f>
        <v>C</v>
      </c>
      <c r="AJ38" s="167">
        <f t="shared" si="28"/>
        <v>0</v>
      </c>
      <c r="AK38" s="167" t="str">
        <f>'DATA SISWA'!AK35</f>
        <v>B</v>
      </c>
      <c r="AL38" s="168">
        <f t="shared" si="3"/>
        <v>0</v>
      </c>
      <c r="AM38" s="167" t="str">
        <f>'DATA SISWA'!AM35</f>
        <v>E</v>
      </c>
      <c r="AN38" s="167">
        <f t="shared" si="29"/>
        <v>0</v>
      </c>
      <c r="AO38" s="167" t="str">
        <f>'DATA SISWA'!AO35</f>
        <v>A</v>
      </c>
      <c r="AP38" s="168">
        <f t="shared" si="4"/>
        <v>0</v>
      </c>
      <c r="AQ38" s="167" t="str">
        <f>'DATA SISWA'!AQ35</f>
        <v>C</v>
      </c>
      <c r="AR38" s="167">
        <f t="shared" si="30"/>
        <v>1.75</v>
      </c>
      <c r="AS38" s="167" t="str">
        <f>'DATA SISWA'!AS35</f>
        <v>A</v>
      </c>
      <c r="AT38" s="168">
        <f t="shared" si="5"/>
        <v>1.75</v>
      </c>
      <c r="AU38" s="167" t="str">
        <f>'DATA SISWA'!AU35</f>
        <v>B</v>
      </c>
      <c r="AV38" s="167">
        <f t="shared" si="31"/>
        <v>1.75</v>
      </c>
      <c r="AW38" s="167" t="str">
        <f>'DATA SISWA'!AW35</f>
        <v>D</v>
      </c>
      <c r="AX38" s="168">
        <f t="shared" si="6"/>
        <v>0</v>
      </c>
      <c r="AY38" s="167" t="str">
        <f>'DATA SISWA'!AY35</f>
        <v>D</v>
      </c>
      <c r="AZ38" s="167">
        <f t="shared" si="32"/>
        <v>0</v>
      </c>
      <c r="BA38" s="167" t="str">
        <f>'DATA SISWA'!BA35</f>
        <v>B</v>
      </c>
      <c r="BB38" s="168">
        <f t="shared" si="7"/>
        <v>0</v>
      </c>
      <c r="BC38" s="167" t="str">
        <f>'DATA SISWA'!BC35</f>
        <v>A</v>
      </c>
      <c r="BD38" s="167">
        <f t="shared" si="33"/>
        <v>1.75</v>
      </c>
      <c r="BE38" s="167" t="str">
        <f>'DATA SISWA'!BE35</f>
        <v>D</v>
      </c>
      <c r="BF38" s="168">
        <f t="shared" si="8"/>
        <v>0</v>
      </c>
      <c r="BG38" s="167" t="str">
        <f>'DATA SISWA'!BG35</f>
        <v>E</v>
      </c>
      <c r="BH38" s="167">
        <f t="shared" si="34"/>
        <v>1.75</v>
      </c>
      <c r="BI38" s="167" t="str">
        <f>'DATA SISWA'!BI35</f>
        <v>E</v>
      </c>
      <c r="BJ38" s="168">
        <f t="shared" si="9"/>
        <v>0</v>
      </c>
      <c r="BK38" s="167" t="str">
        <f>'DATA SISWA'!BK35</f>
        <v>B</v>
      </c>
      <c r="BL38" s="167">
        <f t="shared" si="35"/>
        <v>1.75</v>
      </c>
      <c r="BM38" s="167" t="str">
        <f>'DATA SISWA'!BM35</f>
        <v>E</v>
      </c>
      <c r="BN38" s="168">
        <f t="shared" si="10"/>
        <v>1.75</v>
      </c>
      <c r="BO38" s="167" t="str">
        <f>'DATA SISWA'!BO35</f>
        <v>E</v>
      </c>
      <c r="BP38" s="167">
        <f t="shared" si="36"/>
        <v>1.75</v>
      </c>
      <c r="BQ38" s="167" t="str">
        <f>'DATA SISWA'!BQ35</f>
        <v>D</v>
      </c>
      <c r="BR38" s="168">
        <f t="shared" si="11"/>
        <v>1.75</v>
      </c>
      <c r="BS38" s="167" t="str">
        <f>'DATA SISWA'!BS35</f>
        <v>A</v>
      </c>
      <c r="BT38" s="167">
        <f t="shared" si="37"/>
        <v>0</v>
      </c>
      <c r="BU38" s="167" t="str">
        <f>'DATA SISWA'!BU35</f>
        <v>D</v>
      </c>
      <c r="BV38" s="168">
        <f t="shared" si="12"/>
        <v>1.75</v>
      </c>
      <c r="BW38" s="167" t="str">
        <f>'DATA SISWA'!BW35</f>
        <v>A</v>
      </c>
      <c r="BX38" s="167">
        <f t="shared" si="38"/>
        <v>1.75</v>
      </c>
      <c r="BY38" s="167" t="str">
        <f>'DATA SISWA'!BY35</f>
        <v>D</v>
      </c>
      <c r="BZ38" s="168">
        <f t="shared" si="13"/>
        <v>1.75</v>
      </c>
      <c r="CA38" s="167" t="str">
        <f>'DATA SISWA'!CA35</f>
        <v>A</v>
      </c>
      <c r="CB38" s="167">
        <f t="shared" si="39"/>
        <v>1.75</v>
      </c>
      <c r="CC38" s="167" t="str">
        <f>'DATA SISWA'!CC35</f>
        <v>A</v>
      </c>
      <c r="CD38" s="168">
        <f t="shared" si="14"/>
        <v>1.75</v>
      </c>
      <c r="CE38" s="167" t="str">
        <f>'DATA SISWA'!CE35</f>
        <v>A</v>
      </c>
      <c r="CF38" s="167">
        <f t="shared" si="40"/>
        <v>0</v>
      </c>
      <c r="CG38" s="167" t="str">
        <f>'DATA SISWA'!CG35</f>
        <v>E</v>
      </c>
      <c r="CH38" s="168">
        <f t="shared" si="15"/>
        <v>0</v>
      </c>
      <c r="CI38" s="85">
        <f>'DATA SISWA'!CI35</f>
        <v>2</v>
      </c>
      <c r="CJ38" s="85">
        <f>'DATA SISWA'!CJ35</f>
        <v>1</v>
      </c>
      <c r="CK38" s="85">
        <f>'DATA SISWA'!CK35</f>
        <v>4</v>
      </c>
      <c r="CL38" s="85">
        <f>'DATA SISWA'!CL35</f>
        <v>2</v>
      </c>
      <c r="CM38" s="85">
        <f>'DATA SISWA'!CM35</f>
        <v>1</v>
      </c>
      <c r="CN38" s="96">
        <f>'DATA SISWA'!CN35</f>
        <v>21</v>
      </c>
      <c r="CO38" s="96">
        <f>'DATA SISWA'!CO35</f>
        <v>19</v>
      </c>
      <c r="CP38" s="66">
        <f>'DATA SISWA'!CQ35</f>
        <v>46.75</v>
      </c>
      <c r="CQ38" s="67">
        <f t="shared" si="41"/>
        <v>46.75</v>
      </c>
      <c r="CR38" s="65" t="str">
        <f t="shared" si="42"/>
        <v>-</v>
      </c>
      <c r="CS38" s="65" t="str">
        <f t="shared" si="43"/>
        <v>v</v>
      </c>
      <c r="CT38" s="64" t="str">
        <f t="shared" si="44"/>
        <v>Remedial</v>
      </c>
      <c r="CW38" s="64">
        <v>21</v>
      </c>
      <c r="CX38" s="157" t="str">
        <f>F67</f>
        <v>YULIANA</v>
      </c>
      <c r="CY38" s="287" t="s">
        <v>155</v>
      </c>
      <c r="CZ38" s="288"/>
      <c r="DA38" s="64" t="s">
        <v>156</v>
      </c>
      <c r="DB38" s="64" t="s">
        <v>178</v>
      </c>
      <c r="DC38" s="64" t="s">
        <v>158</v>
      </c>
    </row>
    <row r="39" spans="1:107" x14ac:dyDescent="0.25">
      <c r="A39" s="83">
        <v>21</v>
      </c>
      <c r="B39" s="152" t="str">
        <f>'DATA SISWA'!C36</f>
        <v>06-</v>
      </c>
      <c r="C39" s="112" t="str">
        <f>'DATA SISWA'!D36</f>
        <v>005-</v>
      </c>
      <c r="D39" s="112" t="str">
        <f>'DATA SISWA'!E36</f>
        <v>008-</v>
      </c>
      <c r="E39" s="153">
        <f>'DATA SISWA'!F36</f>
        <v>9</v>
      </c>
      <c r="F39" s="95" t="str">
        <f>'DATA SISWA'!B36</f>
        <v>RASMI</v>
      </c>
      <c r="G39" s="166" t="str">
        <f>'DATA SISWA'!G36</f>
        <v>B</v>
      </c>
      <c r="H39" s="167">
        <f t="shared" si="16"/>
        <v>0</v>
      </c>
      <c r="I39" s="166" t="str">
        <f>'DATA SISWA'!I36</f>
        <v>D</v>
      </c>
      <c r="J39" s="167">
        <f t="shared" si="17"/>
        <v>0</v>
      </c>
      <c r="K39" s="166" t="str">
        <f>'DATA SISWA'!K36</f>
        <v>E</v>
      </c>
      <c r="L39" s="167">
        <f t="shared" si="18"/>
        <v>1.75</v>
      </c>
      <c r="M39" s="166" t="str">
        <f>'DATA SISWA'!M36</f>
        <v>B</v>
      </c>
      <c r="N39" s="167">
        <f t="shared" si="19"/>
        <v>1.75</v>
      </c>
      <c r="O39" s="166" t="str">
        <f>'DATA SISWA'!O36</f>
        <v>B</v>
      </c>
      <c r="P39" s="167">
        <f t="shared" si="20"/>
        <v>1.75</v>
      </c>
      <c r="Q39" s="166" t="str">
        <f>'DATA SISWA'!Q36</f>
        <v>E</v>
      </c>
      <c r="R39" s="167">
        <f t="shared" si="21"/>
        <v>0</v>
      </c>
      <c r="S39" s="166" t="str">
        <f>'DATA SISWA'!S36</f>
        <v>D</v>
      </c>
      <c r="T39" s="167">
        <f t="shared" si="22"/>
        <v>1.75</v>
      </c>
      <c r="U39" s="166" t="str">
        <f>'DATA SISWA'!U36</f>
        <v>A</v>
      </c>
      <c r="V39" s="167">
        <f t="shared" si="23"/>
        <v>1.75</v>
      </c>
      <c r="W39" s="166" t="str">
        <f>'DATA SISWA'!W36</f>
        <v>A</v>
      </c>
      <c r="X39" s="167">
        <f t="shared" si="24"/>
        <v>1.75</v>
      </c>
      <c r="Y39" s="166" t="str">
        <f>'DATA SISWA'!Y36</f>
        <v>A</v>
      </c>
      <c r="Z39" s="167">
        <f t="shared" si="25"/>
        <v>0</v>
      </c>
      <c r="AA39" s="166" t="str">
        <f>'DATA SISWA'!AA36</f>
        <v>A</v>
      </c>
      <c r="AB39" s="167">
        <f t="shared" si="26"/>
        <v>0</v>
      </c>
      <c r="AC39" s="167" t="str">
        <f>'DATA SISWA'!AC36</f>
        <v>B</v>
      </c>
      <c r="AD39" s="168">
        <f t="shared" si="1"/>
        <v>1.75</v>
      </c>
      <c r="AE39" s="167" t="str">
        <f>'DATA SISWA'!AE36</f>
        <v>C</v>
      </c>
      <c r="AF39" s="167">
        <f t="shared" si="27"/>
        <v>0</v>
      </c>
      <c r="AG39" s="167" t="str">
        <f>'DATA SISWA'!AG36</f>
        <v>A</v>
      </c>
      <c r="AH39" s="168">
        <f t="shared" si="2"/>
        <v>1.75</v>
      </c>
      <c r="AI39" s="167" t="str">
        <f>'DATA SISWA'!AI36</f>
        <v>A</v>
      </c>
      <c r="AJ39" s="167">
        <f t="shared" si="28"/>
        <v>0</v>
      </c>
      <c r="AK39" s="167" t="str">
        <f>'DATA SISWA'!AK36</f>
        <v>C</v>
      </c>
      <c r="AL39" s="168">
        <f t="shared" si="3"/>
        <v>1.75</v>
      </c>
      <c r="AM39" s="167" t="str">
        <f>'DATA SISWA'!AM36</f>
        <v>E</v>
      </c>
      <c r="AN39" s="167">
        <f t="shared" si="29"/>
        <v>0</v>
      </c>
      <c r="AO39" s="167" t="str">
        <f>'DATA SISWA'!AO36</f>
        <v>E</v>
      </c>
      <c r="AP39" s="168">
        <f t="shared" si="4"/>
        <v>0</v>
      </c>
      <c r="AQ39" s="167" t="str">
        <f>'DATA SISWA'!AQ36</f>
        <v>C</v>
      </c>
      <c r="AR39" s="167">
        <f t="shared" si="30"/>
        <v>1.75</v>
      </c>
      <c r="AS39" s="167" t="str">
        <f>'DATA SISWA'!AS36</f>
        <v>C</v>
      </c>
      <c r="AT39" s="168">
        <f t="shared" si="5"/>
        <v>0</v>
      </c>
      <c r="AU39" s="167" t="str">
        <f>'DATA SISWA'!AU36</f>
        <v>B</v>
      </c>
      <c r="AV39" s="167">
        <f t="shared" si="31"/>
        <v>1.75</v>
      </c>
      <c r="AW39" s="167" t="str">
        <f>'DATA SISWA'!AW36</f>
        <v>D</v>
      </c>
      <c r="AX39" s="168">
        <f t="shared" si="6"/>
        <v>0</v>
      </c>
      <c r="AY39" s="167" t="str">
        <f>'DATA SISWA'!AY36</f>
        <v>D</v>
      </c>
      <c r="AZ39" s="167">
        <f t="shared" si="32"/>
        <v>0</v>
      </c>
      <c r="BA39" s="167" t="str">
        <f>'DATA SISWA'!BA36</f>
        <v>E</v>
      </c>
      <c r="BB39" s="168">
        <f t="shared" si="7"/>
        <v>0</v>
      </c>
      <c r="BC39" s="167" t="str">
        <f>'DATA SISWA'!BC36</f>
        <v>A</v>
      </c>
      <c r="BD39" s="167">
        <f t="shared" si="33"/>
        <v>1.75</v>
      </c>
      <c r="BE39" s="167" t="str">
        <f>'DATA SISWA'!BE36</f>
        <v>B</v>
      </c>
      <c r="BF39" s="168">
        <f t="shared" si="8"/>
        <v>0</v>
      </c>
      <c r="BG39" s="167" t="str">
        <f>'DATA SISWA'!BG36</f>
        <v>E</v>
      </c>
      <c r="BH39" s="167">
        <f t="shared" si="34"/>
        <v>1.75</v>
      </c>
      <c r="BI39" s="167" t="str">
        <f>'DATA SISWA'!BI36</f>
        <v>B</v>
      </c>
      <c r="BJ39" s="168">
        <f t="shared" si="9"/>
        <v>1.75</v>
      </c>
      <c r="BK39" s="167" t="str">
        <f>'DATA SISWA'!BK36</f>
        <v>E</v>
      </c>
      <c r="BL39" s="167">
        <f t="shared" si="35"/>
        <v>0</v>
      </c>
      <c r="BM39" s="167" t="str">
        <f>'DATA SISWA'!BM36</f>
        <v>E</v>
      </c>
      <c r="BN39" s="168">
        <f t="shared" si="10"/>
        <v>1.75</v>
      </c>
      <c r="BO39" s="167" t="str">
        <f>'DATA SISWA'!BO36</f>
        <v>E</v>
      </c>
      <c r="BP39" s="167">
        <f t="shared" si="36"/>
        <v>1.75</v>
      </c>
      <c r="BQ39" s="167" t="str">
        <f>'DATA SISWA'!BQ36</f>
        <v>D</v>
      </c>
      <c r="BR39" s="168">
        <f t="shared" si="11"/>
        <v>1.75</v>
      </c>
      <c r="BS39" s="167" t="str">
        <f>'DATA SISWA'!BS36</f>
        <v>E</v>
      </c>
      <c r="BT39" s="167">
        <f t="shared" si="37"/>
        <v>1.75</v>
      </c>
      <c r="BU39" s="167" t="str">
        <f>'DATA SISWA'!BU36</f>
        <v>C</v>
      </c>
      <c r="BV39" s="168">
        <f t="shared" si="12"/>
        <v>0</v>
      </c>
      <c r="BW39" s="167" t="str">
        <f>'DATA SISWA'!BW36</f>
        <v>A</v>
      </c>
      <c r="BX39" s="167">
        <f t="shared" si="38"/>
        <v>1.75</v>
      </c>
      <c r="BY39" s="167" t="str">
        <f>'DATA SISWA'!BY36</f>
        <v>E</v>
      </c>
      <c r="BZ39" s="168">
        <f t="shared" si="13"/>
        <v>0</v>
      </c>
      <c r="CA39" s="167" t="str">
        <f>'DATA SISWA'!CA36</f>
        <v>A</v>
      </c>
      <c r="CB39" s="167">
        <f t="shared" si="39"/>
        <v>1.75</v>
      </c>
      <c r="CC39" s="167" t="str">
        <f>'DATA SISWA'!CC36</f>
        <v>A</v>
      </c>
      <c r="CD39" s="168">
        <f t="shared" si="14"/>
        <v>1.75</v>
      </c>
      <c r="CE39" s="167" t="str">
        <f>'DATA SISWA'!CE36</f>
        <v>D</v>
      </c>
      <c r="CF39" s="167">
        <f t="shared" si="40"/>
        <v>1.75</v>
      </c>
      <c r="CG39" s="167" t="str">
        <f>'DATA SISWA'!CG36</f>
        <v>E</v>
      </c>
      <c r="CH39" s="168">
        <f t="shared" si="15"/>
        <v>0</v>
      </c>
      <c r="CI39" s="85">
        <f>'DATA SISWA'!CI36</f>
        <v>2</v>
      </c>
      <c r="CJ39" s="85">
        <f>'DATA SISWA'!CJ36</f>
        <v>4</v>
      </c>
      <c r="CK39" s="85">
        <f>'DATA SISWA'!CK36</f>
        <v>7</v>
      </c>
      <c r="CL39" s="85">
        <f>'DATA SISWA'!CL36</f>
        <v>6</v>
      </c>
      <c r="CM39" s="85">
        <f>'DATA SISWA'!CM36</f>
        <v>6</v>
      </c>
      <c r="CN39" s="96">
        <f>'DATA SISWA'!CN36</f>
        <v>22</v>
      </c>
      <c r="CO39" s="96">
        <f>'DATA SISWA'!CO36</f>
        <v>18</v>
      </c>
      <c r="CP39" s="66">
        <f>'DATA SISWA'!CQ36</f>
        <v>63.5</v>
      </c>
      <c r="CQ39" s="67">
        <f t="shared" si="41"/>
        <v>63.5</v>
      </c>
      <c r="CR39" s="65" t="str">
        <f t="shared" si="42"/>
        <v>v</v>
      </c>
      <c r="CS39" s="65" t="str">
        <f t="shared" si="43"/>
        <v>-</v>
      </c>
      <c r="CT39" s="64" t="str">
        <f t="shared" si="44"/>
        <v>Tuntas</v>
      </c>
      <c r="CW39" s="64">
        <v>22</v>
      </c>
      <c r="CX39" s="157" t="str">
        <f>F68</f>
        <v>RIAN NUR IBNU SANDI</v>
      </c>
      <c r="CY39" s="287" t="s">
        <v>155</v>
      </c>
      <c r="CZ39" s="288"/>
      <c r="DA39" s="64" t="s">
        <v>156</v>
      </c>
      <c r="DB39" s="64" t="s">
        <v>179</v>
      </c>
      <c r="DC39" s="64" t="s">
        <v>158</v>
      </c>
    </row>
    <row r="40" spans="1:107" x14ac:dyDescent="0.25">
      <c r="A40" s="84">
        <v>22</v>
      </c>
      <c r="B40" s="152" t="str">
        <f>'DATA SISWA'!C37</f>
        <v>06-</v>
      </c>
      <c r="C40" s="112" t="str">
        <f>'DATA SISWA'!D37</f>
        <v>005-</v>
      </c>
      <c r="D40" s="112" t="str">
        <f>'DATA SISWA'!E37</f>
        <v>009-</v>
      </c>
      <c r="E40" s="153">
        <f>'DATA SISWA'!F37</f>
        <v>8</v>
      </c>
      <c r="F40" s="95" t="str">
        <f>'DATA SISWA'!B37</f>
        <v>RIZKI NADYA FARADILLA</v>
      </c>
      <c r="G40" s="166" t="str">
        <f>'DATA SISWA'!G37</f>
        <v>C</v>
      </c>
      <c r="H40" s="167">
        <f t="shared" si="16"/>
        <v>1.75</v>
      </c>
      <c r="I40" s="166" t="str">
        <f>'DATA SISWA'!I37</f>
        <v>E</v>
      </c>
      <c r="J40" s="167">
        <f t="shared" si="17"/>
        <v>1.75</v>
      </c>
      <c r="K40" s="166" t="str">
        <f>'DATA SISWA'!K37</f>
        <v>E</v>
      </c>
      <c r="L40" s="167">
        <f t="shared" si="18"/>
        <v>1.75</v>
      </c>
      <c r="M40" s="166" t="str">
        <f>'DATA SISWA'!M37</f>
        <v>B</v>
      </c>
      <c r="N40" s="167">
        <f t="shared" si="19"/>
        <v>1.75</v>
      </c>
      <c r="O40" s="166" t="str">
        <f>'DATA SISWA'!O37</f>
        <v>E</v>
      </c>
      <c r="P40" s="167">
        <f t="shared" si="20"/>
        <v>0</v>
      </c>
      <c r="Q40" s="166" t="str">
        <f>'DATA SISWA'!Q37</f>
        <v>B</v>
      </c>
      <c r="R40" s="167">
        <f t="shared" si="21"/>
        <v>1.75</v>
      </c>
      <c r="S40" s="166" t="str">
        <f>'DATA SISWA'!S37</f>
        <v>D</v>
      </c>
      <c r="T40" s="167">
        <f t="shared" si="22"/>
        <v>1.75</v>
      </c>
      <c r="U40" s="166" t="str">
        <f>'DATA SISWA'!U37</f>
        <v>C</v>
      </c>
      <c r="V40" s="167">
        <f t="shared" si="23"/>
        <v>0</v>
      </c>
      <c r="W40" s="166" t="str">
        <f>'DATA SISWA'!W37</f>
        <v>A</v>
      </c>
      <c r="X40" s="167">
        <f t="shared" si="24"/>
        <v>1.75</v>
      </c>
      <c r="Y40" s="166" t="str">
        <f>'DATA SISWA'!Y37</f>
        <v>C</v>
      </c>
      <c r="Z40" s="167">
        <f t="shared" si="25"/>
        <v>1.75</v>
      </c>
      <c r="AA40" s="166" t="str">
        <f>'DATA SISWA'!AA37</f>
        <v>C</v>
      </c>
      <c r="AB40" s="167">
        <f t="shared" si="26"/>
        <v>1.75</v>
      </c>
      <c r="AC40" s="167" t="str">
        <f>'DATA SISWA'!AC37</f>
        <v>B</v>
      </c>
      <c r="AD40" s="168">
        <f t="shared" si="1"/>
        <v>1.75</v>
      </c>
      <c r="AE40" s="167" t="str">
        <f>'DATA SISWA'!AE37</f>
        <v>A</v>
      </c>
      <c r="AF40" s="167">
        <f t="shared" si="27"/>
        <v>1.75</v>
      </c>
      <c r="AG40" s="167" t="str">
        <f>'DATA SISWA'!AG37</f>
        <v>A</v>
      </c>
      <c r="AH40" s="168">
        <f t="shared" si="2"/>
        <v>1.75</v>
      </c>
      <c r="AI40" s="167" t="str">
        <f>'DATA SISWA'!AI37</f>
        <v>B</v>
      </c>
      <c r="AJ40" s="167">
        <f t="shared" si="28"/>
        <v>0</v>
      </c>
      <c r="AK40" s="167" t="str">
        <f>'DATA SISWA'!AK37</f>
        <v>B</v>
      </c>
      <c r="AL40" s="168">
        <f t="shared" si="3"/>
        <v>0</v>
      </c>
      <c r="AM40" s="167" t="str">
        <f>'DATA SISWA'!AM37</f>
        <v>E</v>
      </c>
      <c r="AN40" s="167">
        <f t="shared" si="29"/>
        <v>0</v>
      </c>
      <c r="AO40" s="167" t="str">
        <f>'DATA SISWA'!AO37</f>
        <v>C</v>
      </c>
      <c r="AP40" s="168">
        <f t="shared" si="4"/>
        <v>1.75</v>
      </c>
      <c r="AQ40" s="167" t="str">
        <f>'DATA SISWA'!AQ37</f>
        <v>C</v>
      </c>
      <c r="AR40" s="167">
        <f t="shared" si="30"/>
        <v>1.75</v>
      </c>
      <c r="AS40" s="167" t="str">
        <f>'DATA SISWA'!AS37</f>
        <v>D</v>
      </c>
      <c r="AT40" s="168">
        <f t="shared" si="5"/>
        <v>0</v>
      </c>
      <c r="AU40" s="167" t="str">
        <f>'DATA SISWA'!AU37</f>
        <v>B</v>
      </c>
      <c r="AV40" s="167">
        <f t="shared" si="31"/>
        <v>1.75</v>
      </c>
      <c r="AW40" s="167" t="str">
        <f>'DATA SISWA'!AW37</f>
        <v>A</v>
      </c>
      <c r="AX40" s="168">
        <f t="shared" si="6"/>
        <v>1.75</v>
      </c>
      <c r="AY40" s="167" t="str">
        <f>'DATA SISWA'!AY37</f>
        <v>D</v>
      </c>
      <c r="AZ40" s="167">
        <f t="shared" si="32"/>
        <v>0</v>
      </c>
      <c r="BA40" s="167" t="str">
        <f>'DATA SISWA'!BA37</f>
        <v>E</v>
      </c>
      <c r="BB40" s="168">
        <f t="shared" si="7"/>
        <v>0</v>
      </c>
      <c r="BC40" s="167" t="str">
        <f>'DATA SISWA'!BC37</f>
        <v>C</v>
      </c>
      <c r="BD40" s="167">
        <f t="shared" si="33"/>
        <v>0</v>
      </c>
      <c r="BE40" s="167" t="str">
        <f>'DATA SISWA'!BE37</f>
        <v>C</v>
      </c>
      <c r="BF40" s="168">
        <f t="shared" si="8"/>
        <v>0</v>
      </c>
      <c r="BG40" s="167" t="str">
        <f>'DATA SISWA'!BG37</f>
        <v>D</v>
      </c>
      <c r="BH40" s="167">
        <f t="shared" si="34"/>
        <v>0</v>
      </c>
      <c r="BI40" s="167" t="str">
        <f>'DATA SISWA'!BI37</f>
        <v>B</v>
      </c>
      <c r="BJ40" s="168">
        <f t="shared" si="9"/>
        <v>1.75</v>
      </c>
      <c r="BK40" s="167" t="str">
        <f>'DATA SISWA'!BK37</f>
        <v>E</v>
      </c>
      <c r="BL40" s="167">
        <f t="shared" si="35"/>
        <v>0</v>
      </c>
      <c r="BM40" s="167" t="str">
        <f>'DATA SISWA'!BM37</f>
        <v>E</v>
      </c>
      <c r="BN40" s="168">
        <f t="shared" si="10"/>
        <v>1.75</v>
      </c>
      <c r="BO40" s="167" t="str">
        <f>'DATA SISWA'!BO37</f>
        <v>A</v>
      </c>
      <c r="BP40" s="167">
        <f t="shared" si="36"/>
        <v>0</v>
      </c>
      <c r="BQ40" s="167" t="str">
        <f>'DATA SISWA'!BQ37</f>
        <v>D</v>
      </c>
      <c r="BR40" s="168">
        <f t="shared" si="11"/>
        <v>1.75</v>
      </c>
      <c r="BS40" s="167" t="str">
        <f>'DATA SISWA'!BS37</f>
        <v>E</v>
      </c>
      <c r="BT40" s="167">
        <f t="shared" si="37"/>
        <v>1.75</v>
      </c>
      <c r="BU40" s="167" t="str">
        <f>'DATA SISWA'!BU37</f>
        <v>D</v>
      </c>
      <c r="BV40" s="168">
        <f t="shared" si="12"/>
        <v>1.75</v>
      </c>
      <c r="BW40" s="167" t="str">
        <f>'DATA SISWA'!BW37</f>
        <v>A</v>
      </c>
      <c r="BX40" s="167">
        <f t="shared" si="38"/>
        <v>1.75</v>
      </c>
      <c r="BY40" s="167" t="str">
        <f>'DATA SISWA'!BY37</f>
        <v>D</v>
      </c>
      <c r="BZ40" s="168">
        <f t="shared" si="13"/>
        <v>1.75</v>
      </c>
      <c r="CA40" s="167" t="str">
        <f>'DATA SISWA'!CA37</f>
        <v>A</v>
      </c>
      <c r="CB40" s="167">
        <f t="shared" si="39"/>
        <v>1.75</v>
      </c>
      <c r="CC40" s="167" t="str">
        <f>'DATA SISWA'!CC37</f>
        <v>A</v>
      </c>
      <c r="CD40" s="168">
        <f t="shared" si="14"/>
        <v>1.75</v>
      </c>
      <c r="CE40" s="167" t="str">
        <f>'DATA SISWA'!CE37</f>
        <v>D</v>
      </c>
      <c r="CF40" s="167">
        <f t="shared" si="40"/>
        <v>1.75</v>
      </c>
      <c r="CG40" s="167" t="str">
        <f>'DATA SISWA'!CG37</f>
        <v>E</v>
      </c>
      <c r="CH40" s="168">
        <f t="shared" si="15"/>
        <v>0</v>
      </c>
      <c r="CI40" s="85">
        <f>'DATA SISWA'!CI37</f>
        <v>2</v>
      </c>
      <c r="CJ40" s="85">
        <f>'DATA SISWA'!CJ37</f>
        <v>5</v>
      </c>
      <c r="CK40" s="85">
        <f>'DATA SISWA'!CK37</f>
        <v>6</v>
      </c>
      <c r="CL40" s="85">
        <f>'DATA SISWA'!CL37</f>
        <v>5</v>
      </c>
      <c r="CM40" s="85">
        <f>'DATA SISWA'!CM37</f>
        <v>5</v>
      </c>
      <c r="CN40" s="96">
        <f>'DATA SISWA'!CN37</f>
        <v>26</v>
      </c>
      <c r="CO40" s="96">
        <f>'DATA SISWA'!CO37</f>
        <v>14</v>
      </c>
      <c r="CP40" s="66">
        <f>'DATA SISWA'!CQ37</f>
        <v>68.5</v>
      </c>
      <c r="CQ40" s="67">
        <f t="shared" si="41"/>
        <v>68.5</v>
      </c>
      <c r="CR40" s="65" t="str">
        <f t="shared" si="42"/>
        <v>v</v>
      </c>
      <c r="CS40" s="65" t="str">
        <f t="shared" si="43"/>
        <v>-</v>
      </c>
      <c r="CT40" s="64" t="str">
        <f t="shared" si="44"/>
        <v>Tuntas</v>
      </c>
      <c r="CW40" s="64">
        <v>23</v>
      </c>
      <c r="CX40" s="157" t="str">
        <f>F72</f>
        <v>AHMAD FIKRI AL MUBARAK</v>
      </c>
      <c r="CY40" s="287" t="s">
        <v>155</v>
      </c>
      <c r="CZ40" s="288"/>
      <c r="DA40" s="64" t="s">
        <v>156</v>
      </c>
      <c r="DB40" s="64" t="s">
        <v>180</v>
      </c>
      <c r="DC40" s="64" t="s">
        <v>158</v>
      </c>
    </row>
    <row r="41" spans="1:107" x14ac:dyDescent="0.25">
      <c r="A41" s="84">
        <v>23</v>
      </c>
      <c r="B41" s="152" t="str">
        <f>'DATA SISWA'!C38</f>
        <v>06-</v>
      </c>
      <c r="C41" s="112" t="str">
        <f>'DATA SISWA'!D38</f>
        <v>005-</v>
      </c>
      <c r="D41" s="112" t="str">
        <f>'DATA SISWA'!E38</f>
        <v>010-</v>
      </c>
      <c r="E41" s="153">
        <f>'DATA SISWA'!F38</f>
        <v>7</v>
      </c>
      <c r="F41" s="95" t="str">
        <f>'DATA SISWA'!B38</f>
        <v>TRI KUSUMA</v>
      </c>
      <c r="G41" s="166" t="str">
        <f>'DATA SISWA'!G38</f>
        <v>C</v>
      </c>
      <c r="H41" s="167">
        <f t="shared" si="16"/>
        <v>1.75</v>
      </c>
      <c r="I41" s="166" t="str">
        <f>'DATA SISWA'!I38</f>
        <v>E</v>
      </c>
      <c r="J41" s="167">
        <f t="shared" si="17"/>
        <v>1.75</v>
      </c>
      <c r="K41" s="166" t="str">
        <f>'DATA SISWA'!K38</f>
        <v>E</v>
      </c>
      <c r="L41" s="167">
        <f t="shared" si="18"/>
        <v>1.75</v>
      </c>
      <c r="M41" s="166" t="str">
        <f>'DATA SISWA'!M38</f>
        <v>B</v>
      </c>
      <c r="N41" s="167">
        <f t="shared" si="19"/>
        <v>1.75</v>
      </c>
      <c r="O41" s="166" t="str">
        <f>'DATA SISWA'!O38</f>
        <v>E</v>
      </c>
      <c r="P41" s="167">
        <f t="shared" si="20"/>
        <v>0</v>
      </c>
      <c r="Q41" s="166" t="str">
        <f>'DATA SISWA'!Q38</f>
        <v>C</v>
      </c>
      <c r="R41" s="167">
        <f t="shared" si="21"/>
        <v>0</v>
      </c>
      <c r="S41" s="166" t="str">
        <f>'DATA SISWA'!S38</f>
        <v>B</v>
      </c>
      <c r="T41" s="167">
        <f t="shared" si="22"/>
        <v>0</v>
      </c>
      <c r="U41" s="166" t="str">
        <f>'DATA SISWA'!U38</f>
        <v>A</v>
      </c>
      <c r="V41" s="167">
        <f t="shared" si="23"/>
        <v>1.75</v>
      </c>
      <c r="W41" s="166" t="str">
        <f>'DATA SISWA'!W38</f>
        <v>B</v>
      </c>
      <c r="X41" s="167">
        <f t="shared" si="24"/>
        <v>0</v>
      </c>
      <c r="Y41" s="166" t="str">
        <f>'DATA SISWA'!Y38</f>
        <v>E</v>
      </c>
      <c r="Z41" s="167">
        <f t="shared" si="25"/>
        <v>0</v>
      </c>
      <c r="AA41" s="166" t="str">
        <f>'DATA SISWA'!AA38</f>
        <v>C</v>
      </c>
      <c r="AB41" s="167">
        <f t="shared" si="26"/>
        <v>1.75</v>
      </c>
      <c r="AC41" s="167" t="str">
        <f>'DATA SISWA'!AC38</f>
        <v>B</v>
      </c>
      <c r="AD41" s="168">
        <f t="shared" si="1"/>
        <v>1.75</v>
      </c>
      <c r="AE41" s="167" t="str">
        <f>'DATA SISWA'!AE38</f>
        <v>A</v>
      </c>
      <c r="AF41" s="167">
        <f t="shared" si="27"/>
        <v>1.75</v>
      </c>
      <c r="AG41" s="167" t="str">
        <f>'DATA SISWA'!AG38</f>
        <v>B</v>
      </c>
      <c r="AH41" s="168">
        <f t="shared" si="2"/>
        <v>0</v>
      </c>
      <c r="AI41" s="167" t="str">
        <f>'DATA SISWA'!AI38</f>
        <v>B</v>
      </c>
      <c r="AJ41" s="167">
        <f t="shared" si="28"/>
        <v>0</v>
      </c>
      <c r="AK41" s="167" t="str">
        <f>'DATA SISWA'!AK38</f>
        <v>A</v>
      </c>
      <c r="AL41" s="168">
        <f t="shared" si="3"/>
        <v>0</v>
      </c>
      <c r="AM41" s="167" t="str">
        <f>'DATA SISWA'!AM38</f>
        <v>E</v>
      </c>
      <c r="AN41" s="167">
        <f t="shared" si="29"/>
        <v>0</v>
      </c>
      <c r="AO41" s="167" t="str">
        <f>'DATA SISWA'!AO38</f>
        <v>C</v>
      </c>
      <c r="AP41" s="168">
        <f t="shared" si="4"/>
        <v>1.75</v>
      </c>
      <c r="AQ41" s="167" t="str">
        <f>'DATA SISWA'!AQ38</f>
        <v>C</v>
      </c>
      <c r="AR41" s="167">
        <f t="shared" si="30"/>
        <v>1.75</v>
      </c>
      <c r="AS41" s="167" t="str">
        <f>'DATA SISWA'!AS38</f>
        <v>A</v>
      </c>
      <c r="AT41" s="168">
        <f t="shared" si="5"/>
        <v>1.75</v>
      </c>
      <c r="AU41" s="167" t="str">
        <f>'DATA SISWA'!AU38</f>
        <v>B</v>
      </c>
      <c r="AV41" s="167">
        <f t="shared" si="31"/>
        <v>1.75</v>
      </c>
      <c r="AW41" s="167" t="str">
        <f>'DATA SISWA'!AW38</f>
        <v>D</v>
      </c>
      <c r="AX41" s="168">
        <f t="shared" si="6"/>
        <v>0</v>
      </c>
      <c r="AY41" s="167" t="str">
        <f>'DATA SISWA'!AY38</f>
        <v>D</v>
      </c>
      <c r="AZ41" s="167">
        <f t="shared" si="32"/>
        <v>0</v>
      </c>
      <c r="BA41" s="167" t="str">
        <f>'DATA SISWA'!BA38</f>
        <v>E</v>
      </c>
      <c r="BB41" s="168">
        <f t="shared" si="7"/>
        <v>0</v>
      </c>
      <c r="BC41" s="167" t="str">
        <f>'DATA SISWA'!BC38</f>
        <v>A</v>
      </c>
      <c r="BD41" s="167">
        <f t="shared" si="33"/>
        <v>1.75</v>
      </c>
      <c r="BE41" s="167" t="str">
        <f>'DATA SISWA'!BE38</f>
        <v>B</v>
      </c>
      <c r="BF41" s="168">
        <f t="shared" si="8"/>
        <v>0</v>
      </c>
      <c r="BG41" s="167" t="str">
        <f>'DATA SISWA'!BG38</f>
        <v>E</v>
      </c>
      <c r="BH41" s="167">
        <f t="shared" si="34"/>
        <v>1.75</v>
      </c>
      <c r="BI41" s="167" t="str">
        <f>'DATA SISWA'!BI38</f>
        <v>B</v>
      </c>
      <c r="BJ41" s="168">
        <f t="shared" si="9"/>
        <v>1.75</v>
      </c>
      <c r="BK41" s="167" t="str">
        <f>'DATA SISWA'!BK38</f>
        <v>E</v>
      </c>
      <c r="BL41" s="167">
        <f t="shared" si="35"/>
        <v>0</v>
      </c>
      <c r="BM41" s="167" t="str">
        <f>'DATA SISWA'!BM38</f>
        <v>E</v>
      </c>
      <c r="BN41" s="168">
        <f t="shared" si="10"/>
        <v>1.75</v>
      </c>
      <c r="BO41" s="167" t="str">
        <f>'DATA SISWA'!BO38</f>
        <v>B</v>
      </c>
      <c r="BP41" s="167">
        <f t="shared" si="36"/>
        <v>0</v>
      </c>
      <c r="BQ41" s="167" t="str">
        <f>'DATA SISWA'!BQ38</f>
        <v>D</v>
      </c>
      <c r="BR41" s="168">
        <f t="shared" si="11"/>
        <v>1.75</v>
      </c>
      <c r="BS41" s="167" t="str">
        <f>'DATA SISWA'!BS38</f>
        <v>E</v>
      </c>
      <c r="BT41" s="167">
        <f t="shared" si="37"/>
        <v>1.75</v>
      </c>
      <c r="BU41" s="167" t="str">
        <f>'DATA SISWA'!BU38</f>
        <v>D</v>
      </c>
      <c r="BV41" s="168">
        <f t="shared" si="12"/>
        <v>1.75</v>
      </c>
      <c r="BW41" s="167" t="str">
        <f>'DATA SISWA'!BW38</f>
        <v>A</v>
      </c>
      <c r="BX41" s="167">
        <f t="shared" si="38"/>
        <v>1.75</v>
      </c>
      <c r="BY41" s="167" t="str">
        <f>'DATA SISWA'!BY38</f>
        <v>E</v>
      </c>
      <c r="BZ41" s="168">
        <f t="shared" si="13"/>
        <v>0</v>
      </c>
      <c r="CA41" s="167" t="str">
        <f>'DATA SISWA'!CA38</f>
        <v>A</v>
      </c>
      <c r="CB41" s="167">
        <f t="shared" si="39"/>
        <v>1.75</v>
      </c>
      <c r="CC41" s="167" t="str">
        <f>'DATA SISWA'!CC38</f>
        <v>D</v>
      </c>
      <c r="CD41" s="168">
        <f t="shared" si="14"/>
        <v>0</v>
      </c>
      <c r="CE41" s="167" t="str">
        <f>'DATA SISWA'!CE38</f>
        <v>D</v>
      </c>
      <c r="CF41" s="167">
        <f t="shared" si="40"/>
        <v>1.75</v>
      </c>
      <c r="CG41" s="167" t="str">
        <f>'DATA SISWA'!CG38</f>
        <v>E</v>
      </c>
      <c r="CH41" s="168">
        <f t="shared" si="15"/>
        <v>0</v>
      </c>
      <c r="CI41" s="85">
        <f>'DATA SISWA'!CI38</f>
        <v>2</v>
      </c>
      <c r="CJ41" s="85">
        <f>'DATA SISWA'!CJ38</f>
        <v>5</v>
      </c>
      <c r="CK41" s="85">
        <f>'DATA SISWA'!CK38</f>
        <v>6</v>
      </c>
      <c r="CL41" s="85">
        <f>'DATA SISWA'!CL38</f>
        <v>6</v>
      </c>
      <c r="CM41" s="85">
        <f>'DATA SISWA'!CM38</f>
        <v>7</v>
      </c>
      <c r="CN41" s="96">
        <f>'DATA SISWA'!CN38</f>
        <v>22</v>
      </c>
      <c r="CO41" s="96">
        <f>'DATA SISWA'!CO38</f>
        <v>18</v>
      </c>
      <c r="CP41" s="66">
        <f>'DATA SISWA'!CQ38</f>
        <v>64.5</v>
      </c>
      <c r="CQ41" s="67">
        <f t="shared" si="41"/>
        <v>64.5</v>
      </c>
      <c r="CR41" s="65" t="str">
        <f t="shared" si="42"/>
        <v>v</v>
      </c>
      <c r="CS41" s="65" t="str">
        <f t="shared" si="43"/>
        <v>-</v>
      </c>
      <c r="CT41" s="64" t="str">
        <f t="shared" si="44"/>
        <v>Tuntas</v>
      </c>
      <c r="CW41" s="64">
        <v>24</v>
      </c>
      <c r="CX41" s="157" t="str">
        <f>F74</f>
        <v>DELIYA</v>
      </c>
      <c r="CY41" s="287" t="s">
        <v>155</v>
      </c>
      <c r="CZ41" s="288"/>
      <c r="DA41" s="64" t="s">
        <v>156</v>
      </c>
      <c r="DB41" s="64" t="s">
        <v>181</v>
      </c>
      <c r="DC41" s="64" t="s">
        <v>158</v>
      </c>
    </row>
    <row r="42" spans="1:107" x14ac:dyDescent="0.25">
      <c r="A42" s="83">
        <v>24</v>
      </c>
      <c r="B42" s="152" t="str">
        <f>'DATA SISWA'!C39</f>
        <v>06-</v>
      </c>
      <c r="C42" s="112" t="str">
        <f>'DATA SISWA'!D39</f>
        <v>005-</v>
      </c>
      <c r="D42" s="112" t="str">
        <f>'DATA SISWA'!E39</f>
        <v>001-</v>
      </c>
      <c r="E42" s="153">
        <f>'DATA SISWA'!F39</f>
        <v>8</v>
      </c>
      <c r="F42" s="95" t="str">
        <f>'DATA SISWA'!B39</f>
        <v>FIRA ASVITA FIRMAN</v>
      </c>
      <c r="G42" s="166" t="str">
        <f>'DATA SISWA'!G39</f>
        <v>C</v>
      </c>
      <c r="H42" s="167">
        <f t="shared" si="16"/>
        <v>1.75</v>
      </c>
      <c r="I42" s="166" t="str">
        <f>'DATA SISWA'!I39</f>
        <v>E</v>
      </c>
      <c r="J42" s="167">
        <f t="shared" si="17"/>
        <v>1.75</v>
      </c>
      <c r="K42" s="166" t="str">
        <f>'DATA SISWA'!K39</f>
        <v>E</v>
      </c>
      <c r="L42" s="167">
        <f t="shared" si="18"/>
        <v>1.75</v>
      </c>
      <c r="M42" s="166" t="str">
        <f>'DATA SISWA'!M39</f>
        <v>B</v>
      </c>
      <c r="N42" s="167">
        <f t="shared" si="19"/>
        <v>1.75</v>
      </c>
      <c r="O42" s="166" t="str">
        <f>'DATA SISWA'!O39</f>
        <v>E</v>
      </c>
      <c r="P42" s="167">
        <f t="shared" si="20"/>
        <v>0</v>
      </c>
      <c r="Q42" s="166" t="str">
        <f>'DATA SISWA'!Q39</f>
        <v>B</v>
      </c>
      <c r="R42" s="167">
        <f t="shared" si="21"/>
        <v>1.75</v>
      </c>
      <c r="S42" s="166" t="str">
        <f>'DATA SISWA'!S39</f>
        <v>D</v>
      </c>
      <c r="T42" s="167">
        <f t="shared" si="22"/>
        <v>1.75</v>
      </c>
      <c r="U42" s="166" t="str">
        <f>'DATA SISWA'!U39</f>
        <v>B</v>
      </c>
      <c r="V42" s="167">
        <f t="shared" si="23"/>
        <v>0</v>
      </c>
      <c r="W42" s="166" t="str">
        <f>'DATA SISWA'!W39</f>
        <v>B</v>
      </c>
      <c r="X42" s="167">
        <f t="shared" si="24"/>
        <v>0</v>
      </c>
      <c r="Y42" s="166" t="str">
        <f>'DATA SISWA'!Y39</f>
        <v>C</v>
      </c>
      <c r="Z42" s="167">
        <f t="shared" si="25"/>
        <v>1.75</v>
      </c>
      <c r="AA42" s="166" t="str">
        <f>'DATA SISWA'!AA39</f>
        <v>C</v>
      </c>
      <c r="AB42" s="167">
        <f t="shared" si="26"/>
        <v>1.75</v>
      </c>
      <c r="AC42" s="167" t="str">
        <f>'DATA SISWA'!AC39</f>
        <v>B</v>
      </c>
      <c r="AD42" s="168">
        <f t="shared" si="1"/>
        <v>1.75</v>
      </c>
      <c r="AE42" s="167" t="str">
        <f>'DATA SISWA'!AE39</f>
        <v>D</v>
      </c>
      <c r="AF42" s="167">
        <f t="shared" si="27"/>
        <v>0</v>
      </c>
      <c r="AG42" s="167" t="str">
        <f>'DATA SISWA'!AG39</f>
        <v>B</v>
      </c>
      <c r="AH42" s="168">
        <f t="shared" si="2"/>
        <v>0</v>
      </c>
      <c r="AI42" s="167" t="str">
        <f>'DATA SISWA'!AI39</f>
        <v>B</v>
      </c>
      <c r="AJ42" s="167">
        <f t="shared" si="28"/>
        <v>0</v>
      </c>
      <c r="AK42" s="167" t="str">
        <f>'DATA SISWA'!AK39</f>
        <v>C</v>
      </c>
      <c r="AL42" s="168">
        <f t="shared" si="3"/>
        <v>1.75</v>
      </c>
      <c r="AM42" s="167" t="str">
        <f>'DATA SISWA'!AM39</f>
        <v>E</v>
      </c>
      <c r="AN42" s="167">
        <f t="shared" si="29"/>
        <v>0</v>
      </c>
      <c r="AO42" s="167" t="str">
        <f>'DATA SISWA'!AO39</f>
        <v>C</v>
      </c>
      <c r="AP42" s="168">
        <f t="shared" si="4"/>
        <v>1.75</v>
      </c>
      <c r="AQ42" s="167" t="str">
        <f>'DATA SISWA'!AQ39</f>
        <v>C</v>
      </c>
      <c r="AR42" s="167">
        <f t="shared" si="30"/>
        <v>1.75</v>
      </c>
      <c r="AS42" s="167" t="str">
        <f>'DATA SISWA'!AS39</f>
        <v>B</v>
      </c>
      <c r="AT42" s="168">
        <f t="shared" si="5"/>
        <v>0</v>
      </c>
      <c r="AU42" s="167" t="str">
        <f>'DATA SISWA'!AU39</f>
        <v>B</v>
      </c>
      <c r="AV42" s="167">
        <f t="shared" si="31"/>
        <v>1.75</v>
      </c>
      <c r="AW42" s="167" t="str">
        <f>'DATA SISWA'!AW39</f>
        <v>A</v>
      </c>
      <c r="AX42" s="168">
        <f t="shared" si="6"/>
        <v>1.75</v>
      </c>
      <c r="AY42" s="167" t="str">
        <f>'DATA SISWA'!AY39</f>
        <v>D</v>
      </c>
      <c r="AZ42" s="167">
        <f t="shared" si="32"/>
        <v>0</v>
      </c>
      <c r="BA42" s="167" t="str">
        <f>'DATA SISWA'!BA39</f>
        <v>E</v>
      </c>
      <c r="BB42" s="168">
        <f t="shared" si="7"/>
        <v>0</v>
      </c>
      <c r="BC42" s="167" t="str">
        <f>'DATA SISWA'!BC39</f>
        <v>A</v>
      </c>
      <c r="BD42" s="167">
        <f t="shared" si="33"/>
        <v>1.75</v>
      </c>
      <c r="BE42" s="167" t="str">
        <f>'DATA SISWA'!BE39</f>
        <v>D</v>
      </c>
      <c r="BF42" s="168">
        <f t="shared" si="8"/>
        <v>0</v>
      </c>
      <c r="BG42" s="167" t="str">
        <f>'DATA SISWA'!BG39</f>
        <v>E</v>
      </c>
      <c r="BH42" s="167">
        <f t="shared" si="34"/>
        <v>1.75</v>
      </c>
      <c r="BI42" s="167" t="str">
        <f>'DATA SISWA'!BI39</f>
        <v>B</v>
      </c>
      <c r="BJ42" s="168">
        <f t="shared" si="9"/>
        <v>1.75</v>
      </c>
      <c r="BK42" s="167" t="str">
        <f>'DATA SISWA'!BK39</f>
        <v>E</v>
      </c>
      <c r="BL42" s="167">
        <f t="shared" si="35"/>
        <v>0</v>
      </c>
      <c r="BM42" s="167" t="str">
        <f>'DATA SISWA'!BM39</f>
        <v>E</v>
      </c>
      <c r="BN42" s="168">
        <f t="shared" si="10"/>
        <v>1.75</v>
      </c>
      <c r="BO42" s="167" t="str">
        <f>'DATA SISWA'!BO39</f>
        <v>A</v>
      </c>
      <c r="BP42" s="167">
        <f t="shared" si="36"/>
        <v>0</v>
      </c>
      <c r="BQ42" s="167" t="str">
        <f>'DATA SISWA'!BQ39</f>
        <v>D</v>
      </c>
      <c r="BR42" s="168">
        <f t="shared" si="11"/>
        <v>1.75</v>
      </c>
      <c r="BS42" s="167" t="str">
        <f>'DATA SISWA'!BS39</f>
        <v>C</v>
      </c>
      <c r="BT42" s="167">
        <f t="shared" si="37"/>
        <v>0</v>
      </c>
      <c r="BU42" s="167" t="str">
        <f>'DATA SISWA'!BU39</f>
        <v>D</v>
      </c>
      <c r="BV42" s="168">
        <f t="shared" si="12"/>
        <v>1.75</v>
      </c>
      <c r="BW42" s="167" t="str">
        <f>'DATA SISWA'!BW39</f>
        <v>C</v>
      </c>
      <c r="BX42" s="167">
        <f t="shared" si="38"/>
        <v>0</v>
      </c>
      <c r="BY42" s="167" t="str">
        <f>'DATA SISWA'!BY39</f>
        <v>B</v>
      </c>
      <c r="BZ42" s="168">
        <f t="shared" si="13"/>
        <v>0</v>
      </c>
      <c r="CA42" s="167" t="str">
        <f>'DATA SISWA'!CA39</f>
        <v>A</v>
      </c>
      <c r="CB42" s="167">
        <f t="shared" si="39"/>
        <v>1.75</v>
      </c>
      <c r="CC42" s="167" t="str">
        <f>'DATA SISWA'!CC39</f>
        <v>D</v>
      </c>
      <c r="CD42" s="168">
        <f t="shared" si="14"/>
        <v>0</v>
      </c>
      <c r="CE42" s="167" t="str">
        <f>'DATA SISWA'!CE39</f>
        <v>D</v>
      </c>
      <c r="CF42" s="167">
        <f t="shared" si="40"/>
        <v>1.75</v>
      </c>
      <c r="CG42" s="167" t="str">
        <f>'DATA SISWA'!CG39</f>
        <v>C</v>
      </c>
      <c r="CH42" s="168">
        <f t="shared" si="15"/>
        <v>1.75</v>
      </c>
      <c r="CI42" s="85">
        <f>'DATA SISWA'!CI39</f>
        <v>2</v>
      </c>
      <c r="CJ42" s="85">
        <f>'DATA SISWA'!CJ39</f>
        <v>1</v>
      </c>
      <c r="CK42" s="85">
        <f>'DATA SISWA'!CK39</f>
        <v>7</v>
      </c>
      <c r="CL42" s="85">
        <f>'DATA SISWA'!CL39</f>
        <v>6</v>
      </c>
      <c r="CM42" s="85">
        <f>'DATA SISWA'!CM39</f>
        <v>5</v>
      </c>
      <c r="CN42" s="96">
        <f>'DATA SISWA'!CN39</f>
        <v>23</v>
      </c>
      <c r="CO42" s="96">
        <f>'DATA SISWA'!CO39</f>
        <v>17</v>
      </c>
      <c r="CP42" s="66">
        <f>'DATA SISWA'!CQ39</f>
        <v>61.25</v>
      </c>
      <c r="CQ42" s="67">
        <f t="shared" si="41"/>
        <v>61.250000000000007</v>
      </c>
      <c r="CR42" s="65" t="str">
        <f t="shared" si="42"/>
        <v>v</v>
      </c>
      <c r="CS42" s="65" t="str">
        <f t="shared" si="43"/>
        <v>-</v>
      </c>
      <c r="CT42" s="64" t="str">
        <f t="shared" si="44"/>
        <v>Tuntas</v>
      </c>
      <c r="CW42" s="64">
        <v>25</v>
      </c>
      <c r="CX42" s="157" t="str">
        <f>F75</f>
        <v>DILA ZULFIANA</v>
      </c>
      <c r="CY42" s="287" t="s">
        <v>155</v>
      </c>
      <c r="CZ42" s="288"/>
      <c r="DA42" s="64" t="s">
        <v>156</v>
      </c>
      <c r="DB42" s="64" t="s">
        <v>182</v>
      </c>
      <c r="DC42" s="64" t="s">
        <v>158</v>
      </c>
    </row>
    <row r="43" spans="1:107" x14ac:dyDescent="0.25">
      <c r="A43" s="86">
        <v>25</v>
      </c>
      <c r="B43" s="152" t="str">
        <f>'DATA SISWA'!C40</f>
        <v>06-</v>
      </c>
      <c r="C43" s="112" t="str">
        <f>'DATA SISWA'!D40</f>
        <v>005-</v>
      </c>
      <c r="D43" s="112" t="str">
        <f>'DATA SISWA'!E40</f>
        <v>002-</v>
      </c>
      <c r="E43" s="153">
        <f>'DATA SISWA'!F40</f>
        <v>7</v>
      </c>
      <c r="F43" s="95" t="str">
        <f>'DATA SISWA'!B40</f>
        <v>HELEN NADIA PUTRI</v>
      </c>
      <c r="G43" s="166" t="str">
        <f>'DATA SISWA'!G40</f>
        <v>C</v>
      </c>
      <c r="H43" s="167">
        <f t="shared" si="16"/>
        <v>1.75</v>
      </c>
      <c r="I43" s="166" t="str">
        <f>'DATA SISWA'!I40</f>
        <v>D</v>
      </c>
      <c r="J43" s="167">
        <f t="shared" si="17"/>
        <v>0</v>
      </c>
      <c r="K43" s="166" t="str">
        <f>'DATA SISWA'!K40</f>
        <v>E</v>
      </c>
      <c r="L43" s="167">
        <f t="shared" si="18"/>
        <v>1.75</v>
      </c>
      <c r="M43" s="166" t="str">
        <f>'DATA SISWA'!M40</f>
        <v>B</v>
      </c>
      <c r="N43" s="167">
        <f t="shared" si="19"/>
        <v>1.75</v>
      </c>
      <c r="O43" s="166" t="str">
        <f>'DATA SISWA'!O40</f>
        <v>E</v>
      </c>
      <c r="P43" s="167">
        <f t="shared" si="20"/>
        <v>0</v>
      </c>
      <c r="Q43" s="166" t="str">
        <f>'DATA SISWA'!Q40</f>
        <v>B</v>
      </c>
      <c r="R43" s="167">
        <f t="shared" si="21"/>
        <v>1.75</v>
      </c>
      <c r="S43" s="166" t="str">
        <f>'DATA SISWA'!S40</f>
        <v>D</v>
      </c>
      <c r="T43" s="167">
        <f t="shared" si="22"/>
        <v>1.75</v>
      </c>
      <c r="U43" s="166" t="str">
        <f>'DATA SISWA'!U40</f>
        <v>C</v>
      </c>
      <c r="V43" s="167">
        <f t="shared" si="23"/>
        <v>0</v>
      </c>
      <c r="W43" s="166" t="str">
        <f>'DATA SISWA'!W40</f>
        <v>B</v>
      </c>
      <c r="X43" s="167">
        <f t="shared" si="24"/>
        <v>0</v>
      </c>
      <c r="Y43" s="166" t="str">
        <f>'DATA SISWA'!Y40</f>
        <v>C</v>
      </c>
      <c r="Z43" s="167">
        <f t="shared" si="25"/>
        <v>1.75</v>
      </c>
      <c r="AA43" s="166" t="str">
        <f>'DATA SISWA'!AA40</f>
        <v>C</v>
      </c>
      <c r="AB43" s="167">
        <f t="shared" si="26"/>
        <v>1.75</v>
      </c>
      <c r="AC43" s="167" t="str">
        <f>'DATA SISWA'!AC40</f>
        <v>E</v>
      </c>
      <c r="AD43" s="168">
        <f t="shared" si="1"/>
        <v>0</v>
      </c>
      <c r="AE43" s="167" t="str">
        <f>'DATA SISWA'!AE40</f>
        <v>C</v>
      </c>
      <c r="AF43" s="167">
        <f t="shared" si="27"/>
        <v>0</v>
      </c>
      <c r="AG43" s="167" t="str">
        <f>'DATA SISWA'!AG40</f>
        <v>B</v>
      </c>
      <c r="AH43" s="168">
        <f t="shared" si="2"/>
        <v>0</v>
      </c>
      <c r="AI43" s="167" t="str">
        <f>'DATA SISWA'!AI40</f>
        <v>B</v>
      </c>
      <c r="AJ43" s="167">
        <f t="shared" si="28"/>
        <v>0</v>
      </c>
      <c r="AK43" s="167" t="str">
        <f>'DATA SISWA'!AK40</f>
        <v>C</v>
      </c>
      <c r="AL43" s="168">
        <f t="shared" si="3"/>
        <v>1.75</v>
      </c>
      <c r="AM43" s="167" t="str">
        <f>'DATA SISWA'!AM40</f>
        <v>E</v>
      </c>
      <c r="AN43" s="167">
        <f t="shared" si="29"/>
        <v>0</v>
      </c>
      <c r="AO43" s="167" t="str">
        <f>'DATA SISWA'!AO40</f>
        <v>C</v>
      </c>
      <c r="AP43" s="168">
        <f t="shared" si="4"/>
        <v>1.75</v>
      </c>
      <c r="AQ43" s="167" t="str">
        <f>'DATA SISWA'!AQ40</f>
        <v>C</v>
      </c>
      <c r="AR43" s="167">
        <f t="shared" si="30"/>
        <v>1.75</v>
      </c>
      <c r="AS43" s="167" t="str">
        <f>'DATA SISWA'!AS40</f>
        <v>A</v>
      </c>
      <c r="AT43" s="168">
        <f t="shared" si="5"/>
        <v>1.75</v>
      </c>
      <c r="AU43" s="167" t="str">
        <f>'DATA SISWA'!AU40</f>
        <v>B</v>
      </c>
      <c r="AV43" s="167">
        <f t="shared" si="31"/>
        <v>1.75</v>
      </c>
      <c r="AW43" s="167" t="str">
        <f>'DATA SISWA'!AW40</f>
        <v>D</v>
      </c>
      <c r="AX43" s="168">
        <f t="shared" si="6"/>
        <v>0</v>
      </c>
      <c r="AY43" s="167" t="str">
        <f>'DATA SISWA'!AY40</f>
        <v>D</v>
      </c>
      <c r="AZ43" s="167">
        <f t="shared" si="32"/>
        <v>0</v>
      </c>
      <c r="BA43" s="167" t="str">
        <f>'DATA SISWA'!BA40</f>
        <v>E</v>
      </c>
      <c r="BB43" s="168">
        <f t="shared" si="7"/>
        <v>0</v>
      </c>
      <c r="BC43" s="167" t="str">
        <f>'DATA SISWA'!BC40</f>
        <v>A</v>
      </c>
      <c r="BD43" s="167">
        <f t="shared" si="33"/>
        <v>1.75</v>
      </c>
      <c r="BE43" s="167" t="str">
        <f>'DATA SISWA'!BE40</f>
        <v>D</v>
      </c>
      <c r="BF43" s="168">
        <f t="shared" si="8"/>
        <v>0</v>
      </c>
      <c r="BG43" s="167" t="str">
        <f>'DATA SISWA'!BG40</f>
        <v>E</v>
      </c>
      <c r="BH43" s="167">
        <f t="shared" si="34"/>
        <v>1.75</v>
      </c>
      <c r="BI43" s="167" t="str">
        <f>'DATA SISWA'!BI40</f>
        <v>B</v>
      </c>
      <c r="BJ43" s="168">
        <f t="shared" si="9"/>
        <v>1.75</v>
      </c>
      <c r="BK43" s="167" t="str">
        <f>'DATA SISWA'!BK40</f>
        <v>B</v>
      </c>
      <c r="BL43" s="167">
        <f t="shared" si="35"/>
        <v>1.75</v>
      </c>
      <c r="BM43" s="167" t="str">
        <f>'DATA SISWA'!BM40</f>
        <v>E</v>
      </c>
      <c r="BN43" s="168">
        <f t="shared" si="10"/>
        <v>1.75</v>
      </c>
      <c r="BO43" s="167" t="str">
        <f>'DATA SISWA'!BO40</f>
        <v>E</v>
      </c>
      <c r="BP43" s="167">
        <f t="shared" si="36"/>
        <v>1.75</v>
      </c>
      <c r="BQ43" s="167" t="str">
        <f>'DATA SISWA'!BQ40</f>
        <v>D</v>
      </c>
      <c r="BR43" s="168">
        <f t="shared" si="11"/>
        <v>1.75</v>
      </c>
      <c r="BS43" s="167" t="str">
        <f>'DATA SISWA'!BS40</f>
        <v>C</v>
      </c>
      <c r="BT43" s="167">
        <f t="shared" si="37"/>
        <v>0</v>
      </c>
      <c r="BU43" s="167" t="str">
        <f>'DATA SISWA'!BU40</f>
        <v>D</v>
      </c>
      <c r="BV43" s="168">
        <f t="shared" si="12"/>
        <v>1.75</v>
      </c>
      <c r="BW43" s="167" t="str">
        <f>'DATA SISWA'!BW40</f>
        <v>C</v>
      </c>
      <c r="BX43" s="167">
        <f t="shared" si="38"/>
        <v>0</v>
      </c>
      <c r="BY43" s="167" t="str">
        <f>'DATA SISWA'!BY40</f>
        <v>B</v>
      </c>
      <c r="BZ43" s="168">
        <f t="shared" si="13"/>
        <v>0</v>
      </c>
      <c r="CA43" s="167" t="str">
        <f>'DATA SISWA'!CA40</f>
        <v>A</v>
      </c>
      <c r="CB43" s="167">
        <f t="shared" si="39"/>
        <v>1.75</v>
      </c>
      <c r="CC43" s="167" t="str">
        <f>'DATA SISWA'!CC40</f>
        <v>D</v>
      </c>
      <c r="CD43" s="168">
        <f t="shared" si="14"/>
        <v>0</v>
      </c>
      <c r="CE43" s="167" t="str">
        <f>'DATA SISWA'!CE40</f>
        <v>D</v>
      </c>
      <c r="CF43" s="167">
        <f t="shared" si="40"/>
        <v>1.75</v>
      </c>
      <c r="CG43" s="167" t="str">
        <f>'DATA SISWA'!CG40</f>
        <v>C</v>
      </c>
      <c r="CH43" s="168">
        <f t="shared" si="15"/>
        <v>1.75</v>
      </c>
      <c r="CI43" s="85">
        <f>'DATA SISWA'!CI40</f>
        <v>2</v>
      </c>
      <c r="CJ43" s="85">
        <f>'DATA SISWA'!CJ40</f>
        <v>5</v>
      </c>
      <c r="CK43" s="85">
        <f>'DATA SISWA'!CK40</f>
        <v>7</v>
      </c>
      <c r="CL43" s="85">
        <f>'DATA SISWA'!CL40</f>
        <v>3</v>
      </c>
      <c r="CM43" s="85">
        <f>'DATA SISWA'!CM40</f>
        <v>7</v>
      </c>
      <c r="CN43" s="96">
        <f>'DATA SISWA'!CN40</f>
        <v>23</v>
      </c>
      <c r="CO43" s="96">
        <f>'DATA SISWA'!CO40</f>
        <v>17</v>
      </c>
      <c r="CP43" s="66">
        <f>'DATA SISWA'!CQ40</f>
        <v>64.25</v>
      </c>
      <c r="CQ43" s="67">
        <f t="shared" si="41"/>
        <v>64.25</v>
      </c>
      <c r="CR43" s="65" t="str">
        <f t="shared" si="42"/>
        <v>v</v>
      </c>
      <c r="CS43" s="65" t="str">
        <f t="shared" si="43"/>
        <v>-</v>
      </c>
      <c r="CT43" s="64" t="str">
        <f t="shared" si="44"/>
        <v>Tuntas</v>
      </c>
      <c r="CW43" s="64">
        <v>26</v>
      </c>
      <c r="CX43" s="157" t="str">
        <f>F76</f>
        <v>EFNI HARYANI</v>
      </c>
      <c r="CY43" s="287" t="s">
        <v>155</v>
      </c>
      <c r="CZ43" s="288"/>
      <c r="DA43" s="64" t="s">
        <v>156</v>
      </c>
      <c r="DB43" s="64" t="s">
        <v>183</v>
      </c>
      <c r="DC43" s="64" t="s">
        <v>158</v>
      </c>
    </row>
    <row r="44" spans="1:107" x14ac:dyDescent="0.25">
      <c r="A44" s="87">
        <v>26</v>
      </c>
      <c r="B44" s="152" t="str">
        <f>'DATA SISWA'!C41</f>
        <v>06-</v>
      </c>
      <c r="C44" s="112" t="str">
        <f>'DATA SISWA'!D41</f>
        <v>005-</v>
      </c>
      <c r="D44" s="112" t="str">
        <f>'DATA SISWA'!E41</f>
        <v>026-</v>
      </c>
      <c r="E44" s="153">
        <f>'DATA SISWA'!F41</f>
        <v>7</v>
      </c>
      <c r="F44" s="95" t="str">
        <f>'DATA SISWA'!B41</f>
        <v>M. RAFIZA AMANDA</v>
      </c>
      <c r="G44" s="166" t="str">
        <f>'DATA SISWA'!G41</f>
        <v>C</v>
      </c>
      <c r="H44" s="167">
        <f t="shared" si="16"/>
        <v>1.75</v>
      </c>
      <c r="I44" s="166" t="str">
        <f>'DATA SISWA'!I41</f>
        <v>D</v>
      </c>
      <c r="J44" s="167">
        <f t="shared" si="17"/>
        <v>0</v>
      </c>
      <c r="K44" s="166" t="str">
        <f>'DATA SISWA'!K41</f>
        <v>E</v>
      </c>
      <c r="L44" s="167">
        <f t="shared" si="18"/>
        <v>1.75</v>
      </c>
      <c r="M44" s="166" t="str">
        <f>'DATA SISWA'!M41</f>
        <v>B</v>
      </c>
      <c r="N44" s="167">
        <f t="shared" si="19"/>
        <v>1.75</v>
      </c>
      <c r="O44" s="166" t="str">
        <f>'DATA SISWA'!O41</f>
        <v>B</v>
      </c>
      <c r="P44" s="167">
        <f t="shared" si="20"/>
        <v>1.75</v>
      </c>
      <c r="Q44" s="166" t="str">
        <f>'DATA SISWA'!Q41</f>
        <v>D</v>
      </c>
      <c r="R44" s="167">
        <f t="shared" si="21"/>
        <v>0</v>
      </c>
      <c r="S44" s="166" t="str">
        <f>'DATA SISWA'!S41</f>
        <v>D</v>
      </c>
      <c r="T44" s="167">
        <f t="shared" si="22"/>
        <v>1.75</v>
      </c>
      <c r="U44" s="166" t="str">
        <f>'DATA SISWA'!U41</f>
        <v>A</v>
      </c>
      <c r="V44" s="167">
        <f t="shared" si="23"/>
        <v>1.75</v>
      </c>
      <c r="W44" s="166" t="str">
        <f>'DATA SISWA'!W41</f>
        <v>B</v>
      </c>
      <c r="X44" s="167">
        <f t="shared" si="24"/>
        <v>0</v>
      </c>
      <c r="Y44" s="166" t="str">
        <f>'DATA SISWA'!Y41</f>
        <v>E</v>
      </c>
      <c r="Z44" s="167">
        <f t="shared" si="25"/>
        <v>0</v>
      </c>
      <c r="AA44" s="166" t="str">
        <f>'DATA SISWA'!AA41</f>
        <v>C</v>
      </c>
      <c r="AB44" s="167">
        <f t="shared" si="26"/>
        <v>1.75</v>
      </c>
      <c r="AC44" s="167" t="str">
        <f>'DATA SISWA'!AC41</f>
        <v>E</v>
      </c>
      <c r="AD44" s="168">
        <f t="shared" si="1"/>
        <v>0</v>
      </c>
      <c r="AE44" s="167" t="str">
        <f>'DATA SISWA'!AE41</f>
        <v>A</v>
      </c>
      <c r="AF44" s="167">
        <f t="shared" si="27"/>
        <v>1.75</v>
      </c>
      <c r="AG44" s="167" t="str">
        <f>'DATA SISWA'!AG41</f>
        <v>A</v>
      </c>
      <c r="AH44" s="168">
        <f t="shared" si="2"/>
        <v>1.75</v>
      </c>
      <c r="AI44" s="167" t="str">
        <f>'DATA SISWA'!AI41</f>
        <v>C</v>
      </c>
      <c r="AJ44" s="167">
        <f t="shared" si="28"/>
        <v>0</v>
      </c>
      <c r="AK44" s="167" t="str">
        <f>'DATA SISWA'!AK41</f>
        <v>C</v>
      </c>
      <c r="AL44" s="168">
        <f t="shared" si="3"/>
        <v>1.75</v>
      </c>
      <c r="AM44" s="167" t="str">
        <f>'DATA SISWA'!AM41</f>
        <v>E</v>
      </c>
      <c r="AN44" s="167">
        <f t="shared" si="29"/>
        <v>0</v>
      </c>
      <c r="AO44" s="167" t="str">
        <f>'DATA SISWA'!AO41</f>
        <v>C</v>
      </c>
      <c r="AP44" s="168">
        <f t="shared" si="4"/>
        <v>1.75</v>
      </c>
      <c r="AQ44" s="167" t="str">
        <f>'DATA SISWA'!AQ41</f>
        <v>C</v>
      </c>
      <c r="AR44" s="167">
        <f t="shared" si="30"/>
        <v>1.75</v>
      </c>
      <c r="AS44" s="167" t="str">
        <f>'DATA SISWA'!AS41</f>
        <v>D</v>
      </c>
      <c r="AT44" s="168">
        <f t="shared" si="5"/>
        <v>0</v>
      </c>
      <c r="AU44" s="167" t="str">
        <f>'DATA SISWA'!AU41</f>
        <v>B</v>
      </c>
      <c r="AV44" s="167">
        <f t="shared" si="31"/>
        <v>1.75</v>
      </c>
      <c r="AW44" s="167" t="str">
        <f>'DATA SISWA'!AW41</f>
        <v>D</v>
      </c>
      <c r="AX44" s="168">
        <f t="shared" si="6"/>
        <v>0</v>
      </c>
      <c r="AY44" s="167" t="str">
        <f>'DATA SISWA'!AY41</f>
        <v>D</v>
      </c>
      <c r="AZ44" s="167">
        <f t="shared" si="32"/>
        <v>0</v>
      </c>
      <c r="BA44" s="167" t="str">
        <f>'DATA SISWA'!BA41</f>
        <v>B</v>
      </c>
      <c r="BB44" s="168">
        <f t="shared" si="7"/>
        <v>0</v>
      </c>
      <c r="BC44" s="167" t="str">
        <f>'DATA SISWA'!BC41</f>
        <v>A</v>
      </c>
      <c r="BD44" s="167">
        <f t="shared" si="33"/>
        <v>1.75</v>
      </c>
      <c r="BE44" s="167" t="str">
        <f>'DATA SISWA'!BE41</f>
        <v>D</v>
      </c>
      <c r="BF44" s="168">
        <f t="shared" si="8"/>
        <v>0</v>
      </c>
      <c r="BG44" s="167" t="str">
        <f>'DATA SISWA'!BG41</f>
        <v>D</v>
      </c>
      <c r="BH44" s="167">
        <f t="shared" si="34"/>
        <v>0</v>
      </c>
      <c r="BI44" s="167" t="str">
        <f>'DATA SISWA'!BI41</f>
        <v>B</v>
      </c>
      <c r="BJ44" s="168">
        <f t="shared" si="9"/>
        <v>1.75</v>
      </c>
      <c r="BK44" s="167" t="str">
        <f>'DATA SISWA'!BK41</f>
        <v>B</v>
      </c>
      <c r="BL44" s="167">
        <f t="shared" si="35"/>
        <v>1.75</v>
      </c>
      <c r="BM44" s="167" t="str">
        <f>'DATA SISWA'!BM41</f>
        <v>E</v>
      </c>
      <c r="BN44" s="168">
        <f t="shared" si="10"/>
        <v>1.75</v>
      </c>
      <c r="BO44" s="167" t="str">
        <f>'DATA SISWA'!BO41</f>
        <v>E</v>
      </c>
      <c r="BP44" s="167">
        <f t="shared" si="36"/>
        <v>1.75</v>
      </c>
      <c r="BQ44" s="167" t="str">
        <f>'DATA SISWA'!BQ41</f>
        <v>D</v>
      </c>
      <c r="BR44" s="168">
        <f t="shared" si="11"/>
        <v>1.75</v>
      </c>
      <c r="BS44" s="167" t="str">
        <f>'DATA SISWA'!BS41</f>
        <v>E</v>
      </c>
      <c r="BT44" s="167">
        <f t="shared" si="37"/>
        <v>1.75</v>
      </c>
      <c r="BU44" s="167" t="str">
        <f>'DATA SISWA'!BU41</f>
        <v>D</v>
      </c>
      <c r="BV44" s="168">
        <f t="shared" si="12"/>
        <v>1.75</v>
      </c>
      <c r="BW44" s="167" t="str">
        <f>'DATA SISWA'!BW41</f>
        <v>A</v>
      </c>
      <c r="BX44" s="167">
        <f t="shared" si="38"/>
        <v>1.75</v>
      </c>
      <c r="BY44" s="167" t="str">
        <f>'DATA SISWA'!BY41</f>
        <v>D</v>
      </c>
      <c r="BZ44" s="168">
        <f t="shared" si="13"/>
        <v>1.75</v>
      </c>
      <c r="CA44" s="167" t="str">
        <f>'DATA SISWA'!CA41</f>
        <v>A</v>
      </c>
      <c r="CB44" s="167">
        <f t="shared" si="39"/>
        <v>1.75</v>
      </c>
      <c r="CC44" s="167" t="str">
        <f>'DATA SISWA'!CC41</f>
        <v>A</v>
      </c>
      <c r="CD44" s="168">
        <f t="shared" si="14"/>
        <v>1.75</v>
      </c>
      <c r="CE44" s="167" t="str">
        <f>'DATA SISWA'!CE41</f>
        <v>D</v>
      </c>
      <c r="CF44" s="167">
        <f t="shared" si="40"/>
        <v>1.75</v>
      </c>
      <c r="CG44" s="167" t="str">
        <f>'DATA SISWA'!CG41</f>
        <v>E</v>
      </c>
      <c r="CH44" s="168">
        <f t="shared" si="15"/>
        <v>0</v>
      </c>
      <c r="CI44" s="85">
        <f>'DATA SISWA'!CI41</f>
        <v>4</v>
      </c>
      <c r="CJ44" s="85">
        <f>'DATA SISWA'!CJ41</f>
        <v>3</v>
      </c>
      <c r="CK44" s="85">
        <f>'DATA SISWA'!CK41</f>
        <v>5</v>
      </c>
      <c r="CL44" s="85">
        <f>'DATA SISWA'!CL41</f>
        <v>6</v>
      </c>
      <c r="CM44" s="85">
        <f>'DATA SISWA'!CM41</f>
        <v>5</v>
      </c>
      <c r="CN44" s="96">
        <f>'DATA SISWA'!CN41</f>
        <v>26</v>
      </c>
      <c r="CO44" s="96">
        <f>'DATA SISWA'!CO41</f>
        <v>14</v>
      </c>
      <c r="CP44" s="66">
        <f>'DATA SISWA'!CQ41</f>
        <v>68.5</v>
      </c>
      <c r="CQ44" s="67">
        <f t="shared" si="41"/>
        <v>68.5</v>
      </c>
      <c r="CR44" s="65" t="str">
        <f t="shared" si="42"/>
        <v>v</v>
      </c>
      <c r="CS44" s="65" t="str">
        <f t="shared" si="43"/>
        <v>-</v>
      </c>
      <c r="CT44" s="64" t="str">
        <f t="shared" si="44"/>
        <v>Tuntas</v>
      </c>
      <c r="CW44" s="64">
        <v>27</v>
      </c>
      <c r="CX44" s="157" t="str">
        <f>F79</f>
        <v>HILDA NATASIA AZNI</v>
      </c>
      <c r="CY44" s="287" t="s">
        <v>155</v>
      </c>
      <c r="CZ44" s="288"/>
      <c r="DA44" s="64" t="s">
        <v>156</v>
      </c>
      <c r="DB44" s="64" t="s">
        <v>184</v>
      </c>
      <c r="DC44" s="64" t="s">
        <v>158</v>
      </c>
    </row>
    <row r="45" spans="1:107" x14ac:dyDescent="0.25">
      <c r="A45" s="87">
        <v>27</v>
      </c>
      <c r="B45" s="152" t="str">
        <f>'DATA SISWA'!C42</f>
        <v>06-</v>
      </c>
      <c r="C45" s="112" t="str">
        <f>'DATA SISWA'!D42</f>
        <v>005-</v>
      </c>
      <c r="D45" s="112" t="str">
        <f>'DATA SISWA'!E42</f>
        <v>004-</v>
      </c>
      <c r="E45" s="153">
        <f>'DATA SISWA'!F42</f>
        <v>5</v>
      </c>
      <c r="F45" s="95" t="str">
        <f>'DATA SISWA'!B42</f>
        <v>XSA ARGA SETYA</v>
      </c>
      <c r="G45" s="166" t="str">
        <f>'DATA SISWA'!G42</f>
        <v>C</v>
      </c>
      <c r="H45" s="167">
        <f t="shared" si="16"/>
        <v>1.75</v>
      </c>
      <c r="I45" s="166" t="str">
        <f>'DATA SISWA'!I42</f>
        <v>E</v>
      </c>
      <c r="J45" s="167">
        <f t="shared" si="17"/>
        <v>1.75</v>
      </c>
      <c r="K45" s="166" t="str">
        <f>'DATA SISWA'!K42</f>
        <v>E</v>
      </c>
      <c r="L45" s="167">
        <f t="shared" si="18"/>
        <v>1.75</v>
      </c>
      <c r="M45" s="166" t="str">
        <f>'DATA SISWA'!M42</f>
        <v>D</v>
      </c>
      <c r="N45" s="167">
        <f t="shared" si="19"/>
        <v>0</v>
      </c>
      <c r="O45" s="166" t="str">
        <f>'DATA SISWA'!O42</f>
        <v>D</v>
      </c>
      <c r="P45" s="167">
        <f t="shared" si="20"/>
        <v>0</v>
      </c>
      <c r="Q45" s="166" t="str">
        <f>'DATA SISWA'!Q42</f>
        <v>E</v>
      </c>
      <c r="R45" s="167">
        <f t="shared" si="21"/>
        <v>0</v>
      </c>
      <c r="S45" s="166" t="str">
        <f>'DATA SISWA'!S42</f>
        <v>D</v>
      </c>
      <c r="T45" s="167">
        <f t="shared" si="22"/>
        <v>1.75</v>
      </c>
      <c r="U45" s="166" t="str">
        <f>'DATA SISWA'!U42</f>
        <v>C</v>
      </c>
      <c r="V45" s="167">
        <f t="shared" si="23"/>
        <v>0</v>
      </c>
      <c r="W45" s="166" t="str">
        <f>'DATA SISWA'!W42</f>
        <v>B</v>
      </c>
      <c r="X45" s="167">
        <f t="shared" si="24"/>
        <v>0</v>
      </c>
      <c r="Y45" s="166" t="str">
        <f>'DATA SISWA'!Y42</f>
        <v>A</v>
      </c>
      <c r="Z45" s="167">
        <f t="shared" si="25"/>
        <v>0</v>
      </c>
      <c r="AA45" s="166" t="str">
        <f>'DATA SISWA'!AA42</f>
        <v>A</v>
      </c>
      <c r="AB45" s="167">
        <f t="shared" si="26"/>
        <v>0</v>
      </c>
      <c r="AC45" s="167" t="str">
        <f>'DATA SISWA'!AC42</f>
        <v>B</v>
      </c>
      <c r="AD45" s="168">
        <f t="shared" si="1"/>
        <v>1.75</v>
      </c>
      <c r="AE45" s="167" t="str">
        <f>'DATA SISWA'!AE42</f>
        <v>A</v>
      </c>
      <c r="AF45" s="167">
        <f t="shared" si="27"/>
        <v>1.75</v>
      </c>
      <c r="AG45" s="167" t="str">
        <f>'DATA SISWA'!AG42</f>
        <v>B</v>
      </c>
      <c r="AH45" s="168">
        <f t="shared" si="2"/>
        <v>0</v>
      </c>
      <c r="AI45" s="167" t="str">
        <f>'DATA SISWA'!AI42</f>
        <v>A</v>
      </c>
      <c r="AJ45" s="167">
        <f t="shared" si="28"/>
        <v>0</v>
      </c>
      <c r="AK45" s="167" t="str">
        <f>'DATA SISWA'!AK42</f>
        <v>C</v>
      </c>
      <c r="AL45" s="168">
        <f t="shared" si="3"/>
        <v>1.75</v>
      </c>
      <c r="AM45" s="167" t="str">
        <f>'DATA SISWA'!AM42</f>
        <v>E</v>
      </c>
      <c r="AN45" s="167">
        <f t="shared" si="29"/>
        <v>0</v>
      </c>
      <c r="AO45" s="167" t="str">
        <f>'DATA SISWA'!AO42</f>
        <v>C</v>
      </c>
      <c r="AP45" s="168">
        <f t="shared" si="4"/>
        <v>1.75</v>
      </c>
      <c r="AQ45" s="167" t="str">
        <f>'DATA SISWA'!AQ42</f>
        <v>C</v>
      </c>
      <c r="AR45" s="167">
        <f t="shared" si="30"/>
        <v>1.75</v>
      </c>
      <c r="AS45" s="167" t="str">
        <f>'DATA SISWA'!AS42</f>
        <v>D</v>
      </c>
      <c r="AT45" s="168">
        <f t="shared" si="5"/>
        <v>0</v>
      </c>
      <c r="AU45" s="167" t="str">
        <f>'DATA SISWA'!AU42</f>
        <v>B</v>
      </c>
      <c r="AV45" s="167">
        <f t="shared" si="31"/>
        <v>1.75</v>
      </c>
      <c r="AW45" s="167" t="str">
        <f>'DATA SISWA'!AW42</f>
        <v>A</v>
      </c>
      <c r="AX45" s="168">
        <f t="shared" si="6"/>
        <v>1.75</v>
      </c>
      <c r="AY45" s="167" t="str">
        <f>'DATA SISWA'!AY42</f>
        <v>D</v>
      </c>
      <c r="AZ45" s="167">
        <f t="shared" si="32"/>
        <v>0</v>
      </c>
      <c r="BA45" s="167" t="str">
        <f>'DATA SISWA'!BA42</f>
        <v>E</v>
      </c>
      <c r="BB45" s="168">
        <f t="shared" si="7"/>
        <v>0</v>
      </c>
      <c r="BC45" s="167" t="str">
        <f>'DATA SISWA'!BC42</f>
        <v>A</v>
      </c>
      <c r="BD45" s="167">
        <f t="shared" si="33"/>
        <v>1.75</v>
      </c>
      <c r="BE45" s="167" t="str">
        <f>'DATA SISWA'!BE42</f>
        <v>B</v>
      </c>
      <c r="BF45" s="168">
        <f t="shared" si="8"/>
        <v>0</v>
      </c>
      <c r="BG45" s="167" t="str">
        <f>'DATA SISWA'!BG42</f>
        <v>E</v>
      </c>
      <c r="BH45" s="167">
        <f t="shared" si="34"/>
        <v>1.75</v>
      </c>
      <c r="BI45" s="167" t="str">
        <f>'DATA SISWA'!BI42</f>
        <v>E</v>
      </c>
      <c r="BJ45" s="168">
        <f t="shared" si="9"/>
        <v>0</v>
      </c>
      <c r="BK45" s="167" t="str">
        <f>'DATA SISWA'!BK42</f>
        <v>B</v>
      </c>
      <c r="BL45" s="167">
        <f t="shared" si="35"/>
        <v>1.75</v>
      </c>
      <c r="BM45" s="167" t="str">
        <f>'DATA SISWA'!BM42</f>
        <v>E</v>
      </c>
      <c r="BN45" s="168">
        <f t="shared" si="10"/>
        <v>1.75</v>
      </c>
      <c r="BO45" s="167" t="str">
        <f>'DATA SISWA'!BO42</f>
        <v>B</v>
      </c>
      <c r="BP45" s="167">
        <f t="shared" si="36"/>
        <v>0</v>
      </c>
      <c r="BQ45" s="167" t="str">
        <f>'DATA SISWA'!BQ42</f>
        <v>D</v>
      </c>
      <c r="BR45" s="168">
        <f t="shared" si="11"/>
        <v>1.75</v>
      </c>
      <c r="BS45" s="167" t="str">
        <f>'DATA SISWA'!BS42</f>
        <v>E</v>
      </c>
      <c r="BT45" s="167">
        <f t="shared" si="37"/>
        <v>1.75</v>
      </c>
      <c r="BU45" s="167" t="str">
        <f>'DATA SISWA'!BU42</f>
        <v>D</v>
      </c>
      <c r="BV45" s="168">
        <f t="shared" si="12"/>
        <v>1.75</v>
      </c>
      <c r="BW45" s="167" t="str">
        <f>'DATA SISWA'!BW42</f>
        <v>A</v>
      </c>
      <c r="BX45" s="167">
        <f t="shared" si="38"/>
        <v>1.75</v>
      </c>
      <c r="BY45" s="167" t="str">
        <f>'DATA SISWA'!BY42</f>
        <v>E</v>
      </c>
      <c r="BZ45" s="168">
        <f t="shared" si="13"/>
        <v>0</v>
      </c>
      <c r="CA45" s="167" t="str">
        <f>'DATA SISWA'!CA42</f>
        <v>A</v>
      </c>
      <c r="CB45" s="167">
        <f t="shared" si="39"/>
        <v>1.75</v>
      </c>
      <c r="CC45" s="167" t="str">
        <f>'DATA SISWA'!CC42</f>
        <v>D</v>
      </c>
      <c r="CD45" s="168">
        <f t="shared" si="14"/>
        <v>0</v>
      </c>
      <c r="CE45" s="167" t="str">
        <f>'DATA SISWA'!CE42</f>
        <v>D</v>
      </c>
      <c r="CF45" s="167">
        <f t="shared" si="40"/>
        <v>1.75</v>
      </c>
      <c r="CG45" s="167" t="str">
        <f>'DATA SISWA'!CG42</f>
        <v>E</v>
      </c>
      <c r="CH45" s="168">
        <f t="shared" si="15"/>
        <v>0</v>
      </c>
      <c r="CI45" s="85">
        <f>'DATA SISWA'!CI42</f>
        <v>1</v>
      </c>
      <c r="CJ45" s="85">
        <f>'DATA SISWA'!CJ42</f>
        <v>5</v>
      </c>
      <c r="CK45" s="85">
        <f>'DATA SISWA'!CK42</f>
        <v>3</v>
      </c>
      <c r="CL45" s="85">
        <f>'DATA SISWA'!CL42</f>
        <v>2</v>
      </c>
      <c r="CM45" s="85">
        <f>'DATA SISWA'!CM42</f>
        <v>7</v>
      </c>
      <c r="CN45" s="96">
        <f>'DATA SISWA'!CN42</f>
        <v>21</v>
      </c>
      <c r="CO45" s="96">
        <f>'DATA SISWA'!CO42</f>
        <v>19</v>
      </c>
      <c r="CP45" s="66">
        <f>'DATA SISWA'!CQ42</f>
        <v>54.75</v>
      </c>
      <c r="CQ45" s="67">
        <f t="shared" si="41"/>
        <v>54.75</v>
      </c>
      <c r="CR45" s="65" t="str">
        <f t="shared" si="42"/>
        <v>-</v>
      </c>
      <c r="CS45" s="65" t="str">
        <f t="shared" si="43"/>
        <v>v</v>
      </c>
      <c r="CT45" s="64" t="str">
        <f t="shared" si="44"/>
        <v>Remedial</v>
      </c>
      <c r="CW45" s="64">
        <v>28</v>
      </c>
      <c r="CX45" s="157" t="str">
        <f>F93</f>
        <v>TANIA WULANDARI</v>
      </c>
      <c r="CY45" s="287" t="s">
        <v>155</v>
      </c>
      <c r="CZ45" s="288"/>
      <c r="DA45" s="64" t="s">
        <v>156</v>
      </c>
      <c r="DB45" s="64" t="s">
        <v>185</v>
      </c>
      <c r="DC45" s="64" t="s">
        <v>158</v>
      </c>
    </row>
    <row r="46" spans="1:107" x14ac:dyDescent="0.25">
      <c r="A46" s="86">
        <v>28</v>
      </c>
      <c r="B46" s="152" t="str">
        <f>'DATA SISWA'!C43</f>
        <v>06-</v>
      </c>
      <c r="C46" s="112" t="str">
        <f>'DATA SISWA'!D43</f>
        <v>005-</v>
      </c>
      <c r="D46" s="112" t="str">
        <f>'DATA SISWA'!E43</f>
        <v>036-</v>
      </c>
      <c r="E46" s="153">
        <f>'DATA SISWA'!F43</f>
        <v>5</v>
      </c>
      <c r="F46" s="95" t="str">
        <f>'DATA SISWA'!B43</f>
        <v>AFNI WIDYA FARHAN. S</v>
      </c>
      <c r="G46" s="166" t="str">
        <f>'DATA SISWA'!G43</f>
        <v>C</v>
      </c>
      <c r="H46" s="167">
        <f t="shared" si="16"/>
        <v>1.75</v>
      </c>
      <c r="I46" s="166" t="str">
        <f>'DATA SISWA'!I43</f>
        <v>D</v>
      </c>
      <c r="J46" s="167">
        <f t="shared" si="17"/>
        <v>0</v>
      </c>
      <c r="K46" s="166" t="str">
        <f>'DATA SISWA'!K43</f>
        <v>E</v>
      </c>
      <c r="L46" s="167">
        <f t="shared" si="18"/>
        <v>1.75</v>
      </c>
      <c r="M46" s="166" t="str">
        <f>'DATA SISWA'!M43</f>
        <v>B</v>
      </c>
      <c r="N46" s="167">
        <f t="shared" si="19"/>
        <v>1.75</v>
      </c>
      <c r="O46" s="166" t="str">
        <f>'DATA SISWA'!O43</f>
        <v>E</v>
      </c>
      <c r="P46" s="167">
        <f t="shared" si="20"/>
        <v>0</v>
      </c>
      <c r="Q46" s="166" t="str">
        <f>'DATA SISWA'!Q43</f>
        <v>A</v>
      </c>
      <c r="R46" s="167">
        <f t="shared" si="21"/>
        <v>0</v>
      </c>
      <c r="S46" s="166" t="str">
        <f>'DATA SISWA'!S43</f>
        <v>D</v>
      </c>
      <c r="T46" s="167">
        <f t="shared" si="22"/>
        <v>1.75</v>
      </c>
      <c r="U46" s="166" t="str">
        <f>'DATA SISWA'!U43</f>
        <v>A</v>
      </c>
      <c r="V46" s="167">
        <f t="shared" si="23"/>
        <v>1.75</v>
      </c>
      <c r="W46" s="166" t="str">
        <f>'DATA SISWA'!W43</f>
        <v>A</v>
      </c>
      <c r="X46" s="167">
        <f t="shared" si="24"/>
        <v>1.75</v>
      </c>
      <c r="Y46" s="166" t="str">
        <f>'DATA SISWA'!Y43</f>
        <v>E</v>
      </c>
      <c r="Z46" s="167">
        <f t="shared" si="25"/>
        <v>0</v>
      </c>
      <c r="AA46" s="166" t="str">
        <f>'DATA SISWA'!AA43</f>
        <v>C</v>
      </c>
      <c r="AB46" s="167">
        <f t="shared" si="26"/>
        <v>1.75</v>
      </c>
      <c r="AC46" s="167" t="str">
        <f>'DATA SISWA'!AC43</f>
        <v>E</v>
      </c>
      <c r="AD46" s="168">
        <f t="shared" si="1"/>
        <v>0</v>
      </c>
      <c r="AE46" s="167" t="str">
        <f>'DATA SISWA'!AE43</f>
        <v>A</v>
      </c>
      <c r="AF46" s="167">
        <f t="shared" si="27"/>
        <v>1.75</v>
      </c>
      <c r="AG46" s="167" t="str">
        <f>'DATA SISWA'!AG43</f>
        <v>B</v>
      </c>
      <c r="AH46" s="168">
        <f t="shared" si="2"/>
        <v>0</v>
      </c>
      <c r="AI46" s="167" t="str">
        <f>'DATA SISWA'!AI43</f>
        <v>B</v>
      </c>
      <c r="AJ46" s="167">
        <f t="shared" si="28"/>
        <v>0</v>
      </c>
      <c r="AK46" s="167" t="str">
        <f>'DATA SISWA'!AK43</f>
        <v>C</v>
      </c>
      <c r="AL46" s="168">
        <f t="shared" si="3"/>
        <v>1.75</v>
      </c>
      <c r="AM46" s="167" t="str">
        <f>'DATA SISWA'!AM43</f>
        <v>A</v>
      </c>
      <c r="AN46" s="167">
        <f t="shared" si="29"/>
        <v>1.75</v>
      </c>
      <c r="AO46" s="167" t="str">
        <f>'DATA SISWA'!AO43</f>
        <v>E</v>
      </c>
      <c r="AP46" s="168">
        <f t="shared" si="4"/>
        <v>0</v>
      </c>
      <c r="AQ46" s="167" t="str">
        <f>'DATA SISWA'!AQ43</f>
        <v>C</v>
      </c>
      <c r="AR46" s="167">
        <f t="shared" si="30"/>
        <v>1.75</v>
      </c>
      <c r="AS46" s="167" t="str">
        <f>'DATA SISWA'!AS43</f>
        <v>B</v>
      </c>
      <c r="AT46" s="168">
        <f t="shared" si="5"/>
        <v>0</v>
      </c>
      <c r="AU46" s="167" t="str">
        <f>'DATA SISWA'!AU43</f>
        <v>B</v>
      </c>
      <c r="AV46" s="167">
        <f t="shared" si="31"/>
        <v>1.75</v>
      </c>
      <c r="AW46" s="167" t="str">
        <f>'DATA SISWA'!AW43</f>
        <v>D</v>
      </c>
      <c r="AX46" s="168">
        <f t="shared" si="6"/>
        <v>0</v>
      </c>
      <c r="AY46" s="167" t="str">
        <f>'DATA SISWA'!AY43</f>
        <v>D</v>
      </c>
      <c r="AZ46" s="167">
        <f t="shared" si="32"/>
        <v>0</v>
      </c>
      <c r="BA46" s="167" t="str">
        <f>'DATA SISWA'!BA43</f>
        <v>E</v>
      </c>
      <c r="BB46" s="168">
        <f t="shared" si="7"/>
        <v>0</v>
      </c>
      <c r="BC46" s="167" t="str">
        <f>'DATA SISWA'!BC43</f>
        <v>A</v>
      </c>
      <c r="BD46" s="167">
        <f t="shared" si="33"/>
        <v>1.75</v>
      </c>
      <c r="BE46" s="167" t="str">
        <f>'DATA SISWA'!BE43</f>
        <v>D</v>
      </c>
      <c r="BF46" s="168">
        <f t="shared" si="8"/>
        <v>0</v>
      </c>
      <c r="BG46" s="167" t="str">
        <f>'DATA SISWA'!BG43</f>
        <v>E</v>
      </c>
      <c r="BH46" s="167">
        <f t="shared" si="34"/>
        <v>1.75</v>
      </c>
      <c r="BI46" s="167" t="str">
        <f>'DATA SISWA'!BI43</f>
        <v>B</v>
      </c>
      <c r="BJ46" s="168">
        <f t="shared" si="9"/>
        <v>1.75</v>
      </c>
      <c r="BK46" s="167" t="str">
        <f>'DATA SISWA'!BK43</f>
        <v>E</v>
      </c>
      <c r="BL46" s="167">
        <f t="shared" si="35"/>
        <v>0</v>
      </c>
      <c r="BM46" s="167" t="str">
        <f>'DATA SISWA'!BM43</f>
        <v>E</v>
      </c>
      <c r="BN46" s="168">
        <f t="shared" si="10"/>
        <v>1.75</v>
      </c>
      <c r="BO46" s="167" t="str">
        <f>'DATA SISWA'!BO43</f>
        <v>E</v>
      </c>
      <c r="BP46" s="167">
        <f t="shared" si="36"/>
        <v>1.75</v>
      </c>
      <c r="BQ46" s="167" t="str">
        <f>'DATA SISWA'!BQ43</f>
        <v>D</v>
      </c>
      <c r="BR46" s="168">
        <f t="shared" si="11"/>
        <v>1.75</v>
      </c>
      <c r="BS46" s="167" t="str">
        <f>'DATA SISWA'!BS43</f>
        <v>A</v>
      </c>
      <c r="BT46" s="167">
        <f t="shared" si="37"/>
        <v>0</v>
      </c>
      <c r="BU46" s="167" t="str">
        <f>'DATA SISWA'!BU43</f>
        <v>D</v>
      </c>
      <c r="BV46" s="168">
        <f t="shared" si="12"/>
        <v>1.75</v>
      </c>
      <c r="BW46" s="167" t="str">
        <f>'DATA SISWA'!BW43</f>
        <v>C</v>
      </c>
      <c r="BX46" s="167">
        <f t="shared" si="38"/>
        <v>0</v>
      </c>
      <c r="BY46" s="167" t="str">
        <f>'DATA SISWA'!BY43</f>
        <v>B</v>
      </c>
      <c r="BZ46" s="168">
        <f t="shared" si="13"/>
        <v>0</v>
      </c>
      <c r="CA46" s="167" t="str">
        <f>'DATA SISWA'!CA43</f>
        <v>A</v>
      </c>
      <c r="CB46" s="167">
        <f t="shared" si="39"/>
        <v>1.75</v>
      </c>
      <c r="CC46" s="167" t="str">
        <f>'DATA SISWA'!CC43</f>
        <v>D</v>
      </c>
      <c r="CD46" s="168">
        <f t="shared" si="14"/>
        <v>0</v>
      </c>
      <c r="CE46" s="167" t="str">
        <f>'DATA SISWA'!CE43</f>
        <v>D</v>
      </c>
      <c r="CF46" s="167">
        <f t="shared" si="40"/>
        <v>1.75</v>
      </c>
      <c r="CG46" s="167" t="str">
        <f>'DATA SISWA'!CG43</f>
        <v>E</v>
      </c>
      <c r="CH46" s="168">
        <f t="shared" si="15"/>
        <v>0</v>
      </c>
      <c r="CI46" s="85">
        <f>'DATA SISWA'!CI43</f>
        <v>2</v>
      </c>
      <c r="CJ46" s="85">
        <f>'DATA SISWA'!CJ43</f>
        <v>5</v>
      </c>
      <c r="CK46" s="85">
        <f>'DATA SISWA'!CK43</f>
        <v>5</v>
      </c>
      <c r="CL46" s="85">
        <f>'DATA SISWA'!CL43</f>
        <v>5</v>
      </c>
      <c r="CM46" s="85">
        <f>'DATA SISWA'!CM43</f>
        <v>5</v>
      </c>
      <c r="CN46" s="96">
        <f>'DATA SISWA'!CN43</f>
        <v>21</v>
      </c>
      <c r="CO46" s="96">
        <f>'DATA SISWA'!CO43</f>
        <v>19</v>
      </c>
      <c r="CP46" s="66">
        <f>'DATA SISWA'!CQ43</f>
        <v>58.75</v>
      </c>
      <c r="CQ46" s="67">
        <f t="shared" si="41"/>
        <v>58.75</v>
      </c>
      <c r="CR46" s="65" t="str">
        <f t="shared" si="42"/>
        <v>v</v>
      </c>
      <c r="CS46" s="65" t="str">
        <f t="shared" si="43"/>
        <v>-</v>
      </c>
      <c r="CT46" s="64" t="str">
        <f t="shared" si="44"/>
        <v>Tuntas</v>
      </c>
      <c r="CW46" s="64">
        <v>29</v>
      </c>
      <c r="CX46" s="157" t="str">
        <f>F95</f>
        <v>WINKA YUSIMADES</v>
      </c>
      <c r="CY46" s="287" t="s">
        <v>155</v>
      </c>
      <c r="CZ46" s="288"/>
      <c r="DA46" s="64" t="s">
        <v>156</v>
      </c>
      <c r="DB46" s="64" t="s">
        <v>186</v>
      </c>
      <c r="DC46" s="64" t="s">
        <v>158</v>
      </c>
    </row>
    <row r="47" spans="1:107" x14ac:dyDescent="0.25">
      <c r="A47" s="86">
        <v>29</v>
      </c>
      <c r="B47" s="152" t="str">
        <f>'DATA SISWA'!C44</f>
        <v>06-</v>
      </c>
      <c r="C47" s="112" t="str">
        <f>'DATA SISWA'!D44</f>
        <v>005-</v>
      </c>
      <c r="D47" s="112" t="str">
        <f>'DATA SISWA'!E44</f>
        <v>037-</v>
      </c>
      <c r="E47" s="153">
        <f>'DATA SISWA'!F44</f>
        <v>4</v>
      </c>
      <c r="F47" s="95" t="str">
        <f>'DATA SISWA'!B44</f>
        <v>ANITA AMELIA</v>
      </c>
      <c r="G47" s="166" t="str">
        <f>'DATA SISWA'!G44</f>
        <v>C</v>
      </c>
      <c r="H47" s="167">
        <f t="shared" si="16"/>
        <v>1.75</v>
      </c>
      <c r="I47" s="166" t="str">
        <f>'DATA SISWA'!I44</f>
        <v>E</v>
      </c>
      <c r="J47" s="167">
        <f t="shared" si="17"/>
        <v>1.75</v>
      </c>
      <c r="K47" s="166" t="str">
        <f>'DATA SISWA'!K44</f>
        <v>E</v>
      </c>
      <c r="L47" s="167">
        <f t="shared" si="18"/>
        <v>1.75</v>
      </c>
      <c r="M47" s="166" t="str">
        <f>'DATA SISWA'!M44</f>
        <v>E</v>
      </c>
      <c r="N47" s="167">
        <f t="shared" si="19"/>
        <v>0</v>
      </c>
      <c r="O47" s="166" t="str">
        <f>'DATA SISWA'!O44</f>
        <v>B</v>
      </c>
      <c r="P47" s="167">
        <f t="shared" si="20"/>
        <v>1.75</v>
      </c>
      <c r="Q47" s="166" t="str">
        <f>'DATA SISWA'!Q44</f>
        <v>D</v>
      </c>
      <c r="R47" s="167">
        <f t="shared" si="21"/>
        <v>0</v>
      </c>
      <c r="S47" s="166" t="str">
        <f>'DATA SISWA'!S44</f>
        <v>D</v>
      </c>
      <c r="T47" s="167">
        <f t="shared" si="22"/>
        <v>1.75</v>
      </c>
      <c r="U47" s="166" t="str">
        <f>'DATA SISWA'!U44</f>
        <v>C</v>
      </c>
      <c r="V47" s="167">
        <f t="shared" si="23"/>
        <v>0</v>
      </c>
      <c r="W47" s="166" t="str">
        <f>'DATA SISWA'!W44</f>
        <v>A</v>
      </c>
      <c r="X47" s="167">
        <f t="shared" si="24"/>
        <v>1.75</v>
      </c>
      <c r="Y47" s="166" t="str">
        <f>'DATA SISWA'!Y44</f>
        <v>C</v>
      </c>
      <c r="Z47" s="167">
        <f t="shared" si="25"/>
        <v>1.75</v>
      </c>
      <c r="AA47" s="166" t="str">
        <f>'DATA SISWA'!AA44</f>
        <v>D</v>
      </c>
      <c r="AB47" s="167">
        <f t="shared" si="26"/>
        <v>0</v>
      </c>
      <c r="AC47" s="167" t="str">
        <f>'DATA SISWA'!AC44</f>
        <v>B</v>
      </c>
      <c r="AD47" s="168">
        <f t="shared" si="1"/>
        <v>1.75</v>
      </c>
      <c r="AE47" s="167" t="str">
        <f>'DATA SISWA'!AE44</f>
        <v>C</v>
      </c>
      <c r="AF47" s="167">
        <f t="shared" si="27"/>
        <v>0</v>
      </c>
      <c r="AG47" s="167" t="str">
        <f>'DATA SISWA'!AG44</f>
        <v>B</v>
      </c>
      <c r="AH47" s="168">
        <f t="shared" si="2"/>
        <v>0</v>
      </c>
      <c r="AI47" s="167" t="str">
        <f>'DATA SISWA'!AI44</f>
        <v>B</v>
      </c>
      <c r="AJ47" s="167">
        <f t="shared" si="28"/>
        <v>0</v>
      </c>
      <c r="AK47" s="167" t="str">
        <f>'DATA SISWA'!AK44</f>
        <v>A</v>
      </c>
      <c r="AL47" s="168">
        <f t="shared" si="3"/>
        <v>0</v>
      </c>
      <c r="AM47" s="167" t="str">
        <f>'DATA SISWA'!AM44</f>
        <v>E</v>
      </c>
      <c r="AN47" s="167">
        <f t="shared" si="29"/>
        <v>0</v>
      </c>
      <c r="AO47" s="167" t="str">
        <f>'DATA SISWA'!AO44</f>
        <v>C</v>
      </c>
      <c r="AP47" s="168">
        <f t="shared" si="4"/>
        <v>1.75</v>
      </c>
      <c r="AQ47" s="167" t="str">
        <f>'DATA SISWA'!AQ44</f>
        <v>C</v>
      </c>
      <c r="AR47" s="167">
        <f t="shared" si="30"/>
        <v>1.75</v>
      </c>
      <c r="AS47" s="167" t="str">
        <f>'DATA SISWA'!AS44</f>
        <v>B</v>
      </c>
      <c r="AT47" s="168">
        <f t="shared" si="5"/>
        <v>0</v>
      </c>
      <c r="AU47" s="167" t="str">
        <f>'DATA SISWA'!AU44</f>
        <v>B</v>
      </c>
      <c r="AV47" s="167">
        <f t="shared" si="31"/>
        <v>1.75</v>
      </c>
      <c r="AW47" s="167" t="str">
        <f>'DATA SISWA'!AW44</f>
        <v>D</v>
      </c>
      <c r="AX47" s="168">
        <f t="shared" si="6"/>
        <v>0</v>
      </c>
      <c r="AY47" s="167" t="str">
        <f>'DATA SISWA'!AY44</f>
        <v>D</v>
      </c>
      <c r="AZ47" s="167">
        <f t="shared" si="32"/>
        <v>0</v>
      </c>
      <c r="BA47" s="167" t="str">
        <f>'DATA SISWA'!BA44</f>
        <v>E</v>
      </c>
      <c r="BB47" s="168">
        <f t="shared" si="7"/>
        <v>0</v>
      </c>
      <c r="BC47" s="167" t="str">
        <f>'DATA SISWA'!BC44</f>
        <v>C</v>
      </c>
      <c r="BD47" s="167">
        <f t="shared" si="33"/>
        <v>0</v>
      </c>
      <c r="BE47" s="167" t="str">
        <f>'DATA SISWA'!BE44</f>
        <v>D</v>
      </c>
      <c r="BF47" s="168">
        <f t="shared" si="8"/>
        <v>0</v>
      </c>
      <c r="BG47" s="167" t="str">
        <f>'DATA SISWA'!BG44</f>
        <v>E</v>
      </c>
      <c r="BH47" s="167">
        <f t="shared" si="34"/>
        <v>1.75</v>
      </c>
      <c r="BI47" s="167" t="str">
        <f>'DATA SISWA'!BI44</f>
        <v>B</v>
      </c>
      <c r="BJ47" s="168">
        <f t="shared" si="9"/>
        <v>1.75</v>
      </c>
      <c r="BK47" s="167" t="str">
        <f>'DATA SISWA'!BK44</f>
        <v>B</v>
      </c>
      <c r="BL47" s="167">
        <f t="shared" si="35"/>
        <v>1.75</v>
      </c>
      <c r="BM47" s="167" t="str">
        <f>'DATA SISWA'!BM44</f>
        <v>E</v>
      </c>
      <c r="BN47" s="168">
        <f t="shared" si="10"/>
        <v>1.75</v>
      </c>
      <c r="BO47" s="167" t="str">
        <f>'DATA SISWA'!BO44</f>
        <v>E</v>
      </c>
      <c r="BP47" s="167">
        <f t="shared" si="36"/>
        <v>1.75</v>
      </c>
      <c r="BQ47" s="167" t="str">
        <f>'DATA SISWA'!BQ44</f>
        <v>D</v>
      </c>
      <c r="BR47" s="168">
        <f t="shared" si="11"/>
        <v>1.75</v>
      </c>
      <c r="BS47" s="167" t="str">
        <f>'DATA SISWA'!BS44</f>
        <v>A</v>
      </c>
      <c r="BT47" s="167">
        <f t="shared" si="37"/>
        <v>0</v>
      </c>
      <c r="BU47" s="167" t="str">
        <f>'DATA SISWA'!BU44</f>
        <v>D</v>
      </c>
      <c r="BV47" s="168">
        <f t="shared" si="12"/>
        <v>1.75</v>
      </c>
      <c r="BW47" s="167" t="str">
        <f>'DATA SISWA'!BW44</f>
        <v>C</v>
      </c>
      <c r="BX47" s="167">
        <f t="shared" si="38"/>
        <v>0</v>
      </c>
      <c r="BY47" s="167" t="str">
        <f>'DATA SISWA'!BY44</f>
        <v>B</v>
      </c>
      <c r="BZ47" s="168">
        <f t="shared" si="13"/>
        <v>0</v>
      </c>
      <c r="CA47" s="167" t="str">
        <f>'DATA SISWA'!CA44</f>
        <v>A</v>
      </c>
      <c r="CB47" s="167">
        <f t="shared" si="39"/>
        <v>1.75</v>
      </c>
      <c r="CC47" s="167" t="str">
        <f>'DATA SISWA'!CC44</f>
        <v>A</v>
      </c>
      <c r="CD47" s="168">
        <f t="shared" si="14"/>
        <v>1.75</v>
      </c>
      <c r="CE47" s="167" t="str">
        <f>'DATA SISWA'!CE44</f>
        <v>D</v>
      </c>
      <c r="CF47" s="167">
        <f t="shared" si="40"/>
        <v>1.75</v>
      </c>
      <c r="CG47" s="167" t="str">
        <f>'DATA SISWA'!CG44</f>
        <v>E</v>
      </c>
      <c r="CH47" s="168">
        <f t="shared" si="15"/>
        <v>0</v>
      </c>
      <c r="CI47" s="85">
        <f>'DATA SISWA'!CI44</f>
        <v>2</v>
      </c>
      <c r="CJ47" s="85">
        <f>'DATA SISWA'!CJ44</f>
        <v>2</v>
      </c>
      <c r="CK47" s="85">
        <f>'DATA SISWA'!CK44</f>
        <v>4</v>
      </c>
      <c r="CL47" s="85">
        <f>'DATA SISWA'!CL44</f>
        <v>6</v>
      </c>
      <c r="CM47" s="85">
        <f>'DATA SISWA'!CM44</f>
        <v>3</v>
      </c>
      <c r="CN47" s="96">
        <f>'DATA SISWA'!CN44</f>
        <v>21</v>
      </c>
      <c r="CO47" s="96">
        <f>'DATA SISWA'!CO44</f>
        <v>19</v>
      </c>
      <c r="CP47" s="66">
        <f>'DATA SISWA'!CQ44</f>
        <v>53.75</v>
      </c>
      <c r="CQ47" s="67">
        <f t="shared" si="41"/>
        <v>53.75</v>
      </c>
      <c r="CR47" s="65" t="str">
        <f t="shared" si="42"/>
        <v>-</v>
      </c>
      <c r="CS47" s="65" t="str">
        <f t="shared" si="43"/>
        <v>v</v>
      </c>
      <c r="CT47" s="64" t="str">
        <f t="shared" si="44"/>
        <v>Remedial</v>
      </c>
      <c r="CW47" s="64">
        <v>30</v>
      </c>
      <c r="CX47" s="157" t="str">
        <f>F96</f>
        <v>LATHIPAH</v>
      </c>
      <c r="CY47" s="287" t="s">
        <v>155</v>
      </c>
      <c r="CZ47" s="288"/>
      <c r="DA47" s="64" t="s">
        <v>156</v>
      </c>
      <c r="DB47" s="64" t="s">
        <v>187</v>
      </c>
      <c r="DC47" s="64" t="s">
        <v>158</v>
      </c>
    </row>
    <row r="48" spans="1:107" x14ac:dyDescent="0.25">
      <c r="A48" s="87">
        <v>30</v>
      </c>
      <c r="B48" s="152" t="str">
        <f>'DATA SISWA'!C45</f>
        <v>06-</v>
      </c>
      <c r="C48" s="112" t="str">
        <f>'DATA SISWA'!D45</f>
        <v>005-</v>
      </c>
      <c r="D48" s="112" t="str">
        <f>'DATA SISWA'!E45</f>
        <v>038-</v>
      </c>
      <c r="E48" s="153">
        <f>'DATA SISWA'!F45</f>
        <v>3</v>
      </c>
      <c r="F48" s="95" t="str">
        <f>'DATA SISWA'!B45</f>
        <v>DAYANG MURNIASIH</v>
      </c>
      <c r="G48" s="166" t="str">
        <f>'DATA SISWA'!G45</f>
        <v>C</v>
      </c>
      <c r="H48" s="167">
        <f t="shared" si="16"/>
        <v>1.75</v>
      </c>
      <c r="I48" s="166" t="str">
        <f>'DATA SISWA'!I45</f>
        <v>D</v>
      </c>
      <c r="J48" s="167">
        <f t="shared" si="17"/>
        <v>0</v>
      </c>
      <c r="K48" s="166" t="str">
        <f>'DATA SISWA'!K45</f>
        <v>E</v>
      </c>
      <c r="L48" s="167">
        <f t="shared" si="18"/>
        <v>1.75</v>
      </c>
      <c r="M48" s="166" t="str">
        <f>'DATA SISWA'!M45</f>
        <v>B</v>
      </c>
      <c r="N48" s="167">
        <f t="shared" si="19"/>
        <v>1.75</v>
      </c>
      <c r="O48" s="166" t="str">
        <f>'DATA SISWA'!O45</f>
        <v>B</v>
      </c>
      <c r="P48" s="167">
        <f t="shared" si="20"/>
        <v>1.75</v>
      </c>
      <c r="Q48" s="166" t="str">
        <f>'DATA SISWA'!Q45</f>
        <v>B</v>
      </c>
      <c r="R48" s="167">
        <f t="shared" si="21"/>
        <v>1.75</v>
      </c>
      <c r="S48" s="166" t="str">
        <f>'DATA SISWA'!S45</f>
        <v>D</v>
      </c>
      <c r="T48" s="167">
        <f t="shared" si="22"/>
        <v>1.75</v>
      </c>
      <c r="U48" s="166" t="str">
        <f>'DATA SISWA'!U45</f>
        <v>C</v>
      </c>
      <c r="V48" s="167">
        <f t="shared" si="23"/>
        <v>0</v>
      </c>
      <c r="W48" s="166" t="str">
        <f>'DATA SISWA'!W45</f>
        <v>B</v>
      </c>
      <c r="X48" s="167">
        <f t="shared" si="24"/>
        <v>0</v>
      </c>
      <c r="Y48" s="166" t="str">
        <f>'DATA SISWA'!Y45</f>
        <v>A</v>
      </c>
      <c r="Z48" s="167">
        <f t="shared" si="25"/>
        <v>0</v>
      </c>
      <c r="AA48" s="166" t="str">
        <f>'DATA SISWA'!AA45</f>
        <v>A</v>
      </c>
      <c r="AB48" s="167">
        <f t="shared" si="26"/>
        <v>0</v>
      </c>
      <c r="AC48" s="167" t="str">
        <f>'DATA SISWA'!AC45</f>
        <v>D</v>
      </c>
      <c r="AD48" s="168">
        <f t="shared" si="1"/>
        <v>0</v>
      </c>
      <c r="AE48" s="167" t="str">
        <f>'DATA SISWA'!AE45</f>
        <v>A</v>
      </c>
      <c r="AF48" s="167">
        <f t="shared" si="27"/>
        <v>1.75</v>
      </c>
      <c r="AG48" s="167" t="str">
        <f>'DATA SISWA'!AG45</f>
        <v>B</v>
      </c>
      <c r="AH48" s="168">
        <f t="shared" si="2"/>
        <v>0</v>
      </c>
      <c r="AI48" s="167" t="str">
        <f>'DATA SISWA'!AI45</f>
        <v>C</v>
      </c>
      <c r="AJ48" s="167">
        <f t="shared" si="28"/>
        <v>0</v>
      </c>
      <c r="AK48" s="167" t="str">
        <f>'DATA SISWA'!AK45</f>
        <v>C</v>
      </c>
      <c r="AL48" s="168">
        <f t="shared" si="3"/>
        <v>1.75</v>
      </c>
      <c r="AM48" s="167" t="str">
        <f>'DATA SISWA'!AM45</f>
        <v>E</v>
      </c>
      <c r="AN48" s="167">
        <f t="shared" si="29"/>
        <v>0</v>
      </c>
      <c r="AO48" s="167" t="str">
        <f>'DATA SISWA'!AO45</f>
        <v>C</v>
      </c>
      <c r="AP48" s="168">
        <f t="shared" si="4"/>
        <v>1.75</v>
      </c>
      <c r="AQ48" s="167" t="str">
        <f>'DATA SISWA'!AQ45</f>
        <v>C</v>
      </c>
      <c r="AR48" s="167">
        <f t="shared" si="30"/>
        <v>1.75</v>
      </c>
      <c r="AS48" s="167" t="str">
        <f>'DATA SISWA'!AS45</f>
        <v>A</v>
      </c>
      <c r="AT48" s="168">
        <f t="shared" si="5"/>
        <v>1.75</v>
      </c>
      <c r="AU48" s="167" t="str">
        <f>'DATA SISWA'!AU45</f>
        <v>B</v>
      </c>
      <c r="AV48" s="167">
        <f t="shared" si="31"/>
        <v>1.75</v>
      </c>
      <c r="AW48" s="167" t="str">
        <f>'DATA SISWA'!AW45</f>
        <v>D</v>
      </c>
      <c r="AX48" s="168">
        <f t="shared" si="6"/>
        <v>0</v>
      </c>
      <c r="AY48" s="167" t="str">
        <f>'DATA SISWA'!AY45</f>
        <v>D</v>
      </c>
      <c r="AZ48" s="167">
        <f t="shared" si="32"/>
        <v>0</v>
      </c>
      <c r="BA48" s="167" t="str">
        <f>'DATA SISWA'!BA45</f>
        <v>E</v>
      </c>
      <c r="BB48" s="168">
        <f t="shared" si="7"/>
        <v>0</v>
      </c>
      <c r="BC48" s="167" t="str">
        <f>'DATA SISWA'!BC45</f>
        <v>A</v>
      </c>
      <c r="BD48" s="167">
        <f t="shared" si="33"/>
        <v>1.75</v>
      </c>
      <c r="BE48" s="167" t="str">
        <f>'DATA SISWA'!BE45</f>
        <v>E</v>
      </c>
      <c r="BF48" s="168">
        <f t="shared" si="8"/>
        <v>1.75</v>
      </c>
      <c r="BG48" s="167" t="str">
        <f>'DATA SISWA'!BG45</f>
        <v>E</v>
      </c>
      <c r="BH48" s="167">
        <f t="shared" si="34"/>
        <v>1.75</v>
      </c>
      <c r="BI48" s="167" t="str">
        <f>'DATA SISWA'!BI45</f>
        <v>B</v>
      </c>
      <c r="BJ48" s="168">
        <f t="shared" si="9"/>
        <v>1.75</v>
      </c>
      <c r="BK48" s="167" t="str">
        <f>'DATA SISWA'!BK45</f>
        <v>E</v>
      </c>
      <c r="BL48" s="167">
        <f t="shared" si="35"/>
        <v>0</v>
      </c>
      <c r="BM48" s="167" t="str">
        <f>'DATA SISWA'!BM45</f>
        <v>E</v>
      </c>
      <c r="BN48" s="168">
        <f t="shared" si="10"/>
        <v>1.75</v>
      </c>
      <c r="BO48" s="167" t="str">
        <f>'DATA SISWA'!BO45</f>
        <v>B</v>
      </c>
      <c r="BP48" s="167">
        <f t="shared" si="36"/>
        <v>0</v>
      </c>
      <c r="BQ48" s="167" t="str">
        <f>'DATA SISWA'!BQ45</f>
        <v>D</v>
      </c>
      <c r="BR48" s="168">
        <f t="shared" si="11"/>
        <v>1.75</v>
      </c>
      <c r="BS48" s="167" t="str">
        <f>'DATA SISWA'!BS45</f>
        <v>E</v>
      </c>
      <c r="BT48" s="167">
        <f t="shared" si="37"/>
        <v>1.75</v>
      </c>
      <c r="BU48" s="167" t="str">
        <f>'DATA SISWA'!BU45</f>
        <v>D</v>
      </c>
      <c r="BV48" s="168">
        <f t="shared" si="12"/>
        <v>1.75</v>
      </c>
      <c r="BW48" s="167" t="str">
        <f>'DATA SISWA'!BW45</f>
        <v>C</v>
      </c>
      <c r="BX48" s="167">
        <f t="shared" si="38"/>
        <v>0</v>
      </c>
      <c r="BY48" s="167" t="str">
        <f>'DATA SISWA'!BY45</f>
        <v>A</v>
      </c>
      <c r="BZ48" s="168">
        <f t="shared" si="13"/>
        <v>0</v>
      </c>
      <c r="CA48" s="167" t="str">
        <f>'DATA SISWA'!CA45</f>
        <v>A</v>
      </c>
      <c r="CB48" s="167">
        <f t="shared" si="39"/>
        <v>1.75</v>
      </c>
      <c r="CC48" s="167" t="str">
        <f>'DATA SISWA'!CC45</f>
        <v>A</v>
      </c>
      <c r="CD48" s="168">
        <f t="shared" si="14"/>
        <v>1.75</v>
      </c>
      <c r="CE48" s="167" t="str">
        <f>'DATA SISWA'!CE45</f>
        <v>D</v>
      </c>
      <c r="CF48" s="167">
        <f t="shared" si="40"/>
        <v>1.75</v>
      </c>
      <c r="CG48" s="167" t="str">
        <f>'DATA SISWA'!CG45</f>
        <v>C</v>
      </c>
      <c r="CH48" s="168">
        <f t="shared" si="15"/>
        <v>1.75</v>
      </c>
      <c r="CI48" s="85">
        <f>'DATA SISWA'!CI45</f>
        <v>2</v>
      </c>
      <c r="CJ48" s="85">
        <f>'DATA SISWA'!CJ45</f>
        <v>1</v>
      </c>
      <c r="CK48" s="85">
        <f>'DATA SISWA'!CK45</f>
        <v>7</v>
      </c>
      <c r="CL48" s="85">
        <f>'DATA SISWA'!CL45</f>
        <v>6</v>
      </c>
      <c r="CM48" s="85">
        <f>'DATA SISWA'!CM45</f>
        <v>6</v>
      </c>
      <c r="CN48" s="96">
        <f>'DATA SISWA'!CN45</f>
        <v>24</v>
      </c>
      <c r="CO48" s="96">
        <f>'DATA SISWA'!CO45</f>
        <v>16</v>
      </c>
      <c r="CP48" s="66">
        <f>'DATA SISWA'!CQ45</f>
        <v>64</v>
      </c>
      <c r="CQ48" s="67">
        <f t="shared" si="41"/>
        <v>64</v>
      </c>
      <c r="CR48" s="65" t="str">
        <f t="shared" si="42"/>
        <v>v</v>
      </c>
      <c r="CS48" s="65" t="str">
        <f t="shared" si="43"/>
        <v>-</v>
      </c>
      <c r="CT48" s="64" t="str">
        <f t="shared" si="44"/>
        <v>Tuntas</v>
      </c>
      <c r="CW48" s="64">
        <v>31</v>
      </c>
      <c r="CX48" s="157" t="str">
        <f>F97</f>
        <v>SITI HAJARIA</v>
      </c>
      <c r="CY48" s="287" t="s">
        <v>155</v>
      </c>
      <c r="CZ48" s="288"/>
      <c r="DA48" s="64" t="s">
        <v>156</v>
      </c>
      <c r="DB48" s="64" t="s">
        <v>188</v>
      </c>
      <c r="DC48" s="64" t="s">
        <v>158</v>
      </c>
    </row>
    <row r="49" spans="1:107" x14ac:dyDescent="0.25">
      <c r="A49" s="87">
        <v>31</v>
      </c>
      <c r="B49" s="152" t="str">
        <f>'DATA SISWA'!C46</f>
        <v>06-</v>
      </c>
      <c r="C49" s="112" t="str">
        <f>'DATA SISWA'!D46</f>
        <v>005-</v>
      </c>
      <c r="D49" s="112" t="str">
        <f>'DATA SISWA'!E46</f>
        <v>039-</v>
      </c>
      <c r="E49" s="153">
        <f>'DATA SISWA'!F46</f>
        <v>2</v>
      </c>
      <c r="F49" s="95" t="str">
        <f>'DATA SISWA'!B46</f>
        <v>ECHA FRISCA</v>
      </c>
      <c r="G49" s="166" t="str">
        <f>'DATA SISWA'!G46</f>
        <v>C</v>
      </c>
      <c r="H49" s="167">
        <f t="shared" si="16"/>
        <v>1.75</v>
      </c>
      <c r="I49" s="166" t="str">
        <f>'DATA SISWA'!I46</f>
        <v>D</v>
      </c>
      <c r="J49" s="167">
        <f t="shared" si="17"/>
        <v>0</v>
      </c>
      <c r="K49" s="166" t="str">
        <f>'DATA SISWA'!K46</f>
        <v>E</v>
      </c>
      <c r="L49" s="167">
        <f t="shared" si="18"/>
        <v>1.75</v>
      </c>
      <c r="M49" s="166" t="str">
        <f>'DATA SISWA'!M46</f>
        <v>B</v>
      </c>
      <c r="N49" s="167">
        <f t="shared" si="19"/>
        <v>1.75</v>
      </c>
      <c r="O49" s="166" t="str">
        <f>'DATA SISWA'!O46</f>
        <v>E</v>
      </c>
      <c r="P49" s="167">
        <f t="shared" si="20"/>
        <v>0</v>
      </c>
      <c r="Q49" s="166" t="str">
        <f>'DATA SISWA'!Q46</f>
        <v>B</v>
      </c>
      <c r="R49" s="167">
        <f t="shared" si="21"/>
        <v>1.75</v>
      </c>
      <c r="S49" s="166" t="str">
        <f>'DATA SISWA'!S46</f>
        <v>D</v>
      </c>
      <c r="T49" s="167">
        <f t="shared" si="22"/>
        <v>1.75</v>
      </c>
      <c r="U49" s="166" t="str">
        <f>'DATA SISWA'!U46</f>
        <v>C</v>
      </c>
      <c r="V49" s="167">
        <f t="shared" si="23"/>
        <v>0</v>
      </c>
      <c r="W49" s="166" t="str">
        <f>'DATA SISWA'!W46</f>
        <v>B</v>
      </c>
      <c r="X49" s="167">
        <f t="shared" si="24"/>
        <v>0</v>
      </c>
      <c r="Y49" s="166" t="str">
        <f>'DATA SISWA'!Y46</f>
        <v>C</v>
      </c>
      <c r="Z49" s="167">
        <f t="shared" si="25"/>
        <v>1.75</v>
      </c>
      <c r="AA49" s="166" t="str">
        <f>'DATA SISWA'!AA46</f>
        <v>C</v>
      </c>
      <c r="AB49" s="167">
        <f t="shared" si="26"/>
        <v>1.75</v>
      </c>
      <c r="AC49" s="167" t="str">
        <f>'DATA SISWA'!AC46</f>
        <v>B</v>
      </c>
      <c r="AD49" s="168">
        <f t="shared" si="1"/>
        <v>1.75</v>
      </c>
      <c r="AE49" s="167" t="str">
        <f>'DATA SISWA'!AE46</f>
        <v>A</v>
      </c>
      <c r="AF49" s="167">
        <f t="shared" si="27"/>
        <v>1.75</v>
      </c>
      <c r="AG49" s="167" t="str">
        <f>'DATA SISWA'!AG46</f>
        <v>B</v>
      </c>
      <c r="AH49" s="168">
        <f t="shared" si="2"/>
        <v>0</v>
      </c>
      <c r="AI49" s="167" t="str">
        <f>'DATA SISWA'!AI46</f>
        <v>A</v>
      </c>
      <c r="AJ49" s="167">
        <f t="shared" si="28"/>
        <v>0</v>
      </c>
      <c r="AK49" s="167" t="str">
        <f>'DATA SISWA'!AK46</f>
        <v>E</v>
      </c>
      <c r="AL49" s="168">
        <f t="shared" si="3"/>
        <v>0</v>
      </c>
      <c r="AM49" s="167" t="str">
        <f>'DATA SISWA'!AM46</f>
        <v>E</v>
      </c>
      <c r="AN49" s="167">
        <f t="shared" si="29"/>
        <v>0</v>
      </c>
      <c r="AO49" s="167" t="str">
        <f>'DATA SISWA'!AO46</f>
        <v>C</v>
      </c>
      <c r="AP49" s="168">
        <f t="shared" si="4"/>
        <v>1.75</v>
      </c>
      <c r="AQ49" s="167" t="str">
        <f>'DATA SISWA'!AQ46</f>
        <v>C</v>
      </c>
      <c r="AR49" s="167">
        <f t="shared" si="30"/>
        <v>1.75</v>
      </c>
      <c r="AS49" s="167" t="str">
        <f>'DATA SISWA'!AS46</f>
        <v>D</v>
      </c>
      <c r="AT49" s="168">
        <f t="shared" si="5"/>
        <v>0</v>
      </c>
      <c r="AU49" s="167" t="str">
        <f>'DATA SISWA'!AU46</f>
        <v>B</v>
      </c>
      <c r="AV49" s="167">
        <f t="shared" si="31"/>
        <v>1.75</v>
      </c>
      <c r="AW49" s="167" t="str">
        <f>'DATA SISWA'!AW46</f>
        <v>D</v>
      </c>
      <c r="AX49" s="168">
        <f t="shared" si="6"/>
        <v>0</v>
      </c>
      <c r="AY49" s="167" t="str">
        <f>'DATA SISWA'!AY46</f>
        <v>D</v>
      </c>
      <c r="AZ49" s="167">
        <f t="shared" si="32"/>
        <v>0</v>
      </c>
      <c r="BA49" s="167" t="str">
        <f>'DATA SISWA'!BA46</f>
        <v>E</v>
      </c>
      <c r="BB49" s="168">
        <f t="shared" si="7"/>
        <v>0</v>
      </c>
      <c r="BC49" s="167" t="str">
        <f>'DATA SISWA'!BC46</f>
        <v>A</v>
      </c>
      <c r="BD49" s="167">
        <f t="shared" si="33"/>
        <v>1.75</v>
      </c>
      <c r="BE49" s="167" t="str">
        <f>'DATA SISWA'!BE46</f>
        <v>E</v>
      </c>
      <c r="BF49" s="168">
        <f t="shared" si="8"/>
        <v>1.75</v>
      </c>
      <c r="BG49" s="167" t="str">
        <f>'DATA SISWA'!BG46</f>
        <v>E</v>
      </c>
      <c r="BH49" s="167">
        <f t="shared" si="34"/>
        <v>1.75</v>
      </c>
      <c r="BI49" s="167" t="str">
        <f>'DATA SISWA'!BI46</f>
        <v>E</v>
      </c>
      <c r="BJ49" s="168">
        <f t="shared" si="9"/>
        <v>0</v>
      </c>
      <c r="BK49" s="167" t="str">
        <f>'DATA SISWA'!BK46</f>
        <v>B</v>
      </c>
      <c r="BL49" s="167">
        <f t="shared" si="35"/>
        <v>1.75</v>
      </c>
      <c r="BM49" s="167" t="str">
        <f>'DATA SISWA'!BM46</f>
        <v>E</v>
      </c>
      <c r="BN49" s="168">
        <f t="shared" si="10"/>
        <v>1.75</v>
      </c>
      <c r="BO49" s="167" t="str">
        <f>'DATA SISWA'!BO46</f>
        <v>E</v>
      </c>
      <c r="BP49" s="167">
        <f t="shared" si="36"/>
        <v>1.75</v>
      </c>
      <c r="BQ49" s="167" t="str">
        <f>'DATA SISWA'!BQ46</f>
        <v>D</v>
      </c>
      <c r="BR49" s="168">
        <f t="shared" si="11"/>
        <v>1.75</v>
      </c>
      <c r="BS49" s="167" t="str">
        <f>'DATA SISWA'!BS46</f>
        <v>E</v>
      </c>
      <c r="BT49" s="167">
        <f t="shared" si="37"/>
        <v>1.75</v>
      </c>
      <c r="BU49" s="167" t="str">
        <f>'DATA SISWA'!BU46</f>
        <v>D</v>
      </c>
      <c r="BV49" s="168">
        <f t="shared" si="12"/>
        <v>1.75</v>
      </c>
      <c r="BW49" s="167" t="str">
        <f>'DATA SISWA'!BW46</f>
        <v>D</v>
      </c>
      <c r="BX49" s="167">
        <f t="shared" si="38"/>
        <v>0</v>
      </c>
      <c r="BY49" s="167" t="str">
        <f>'DATA SISWA'!BY46</f>
        <v>D</v>
      </c>
      <c r="BZ49" s="168">
        <f t="shared" si="13"/>
        <v>1.75</v>
      </c>
      <c r="CA49" s="167" t="str">
        <f>'DATA SISWA'!CA46</f>
        <v>A</v>
      </c>
      <c r="CB49" s="167">
        <f t="shared" si="39"/>
        <v>1.75</v>
      </c>
      <c r="CC49" s="167" t="str">
        <f>'DATA SISWA'!CC46</f>
        <v>A</v>
      </c>
      <c r="CD49" s="168">
        <f t="shared" si="14"/>
        <v>1.75</v>
      </c>
      <c r="CE49" s="167" t="str">
        <f>'DATA SISWA'!CE46</f>
        <v>A</v>
      </c>
      <c r="CF49" s="167">
        <f t="shared" si="40"/>
        <v>0</v>
      </c>
      <c r="CG49" s="167" t="str">
        <f>'DATA SISWA'!CG46</f>
        <v>E</v>
      </c>
      <c r="CH49" s="168">
        <f t="shared" si="15"/>
        <v>0</v>
      </c>
      <c r="CI49" s="85">
        <f>'DATA SISWA'!CI46</f>
        <v>2</v>
      </c>
      <c r="CJ49" s="85">
        <f>'DATA SISWA'!CJ46</f>
        <v>5</v>
      </c>
      <c r="CK49" s="85">
        <f>'DATA SISWA'!CK46</f>
        <v>5</v>
      </c>
      <c r="CL49" s="85">
        <f>'DATA SISWA'!CL46</f>
        <v>7</v>
      </c>
      <c r="CM49" s="85">
        <f>'DATA SISWA'!CM46</f>
        <v>6</v>
      </c>
      <c r="CN49" s="96">
        <f>'DATA SISWA'!CN46</f>
        <v>24</v>
      </c>
      <c r="CO49" s="96">
        <f>'DATA SISWA'!CO46</f>
        <v>16</v>
      </c>
      <c r="CP49" s="66">
        <f>'DATA SISWA'!CQ46</f>
        <v>67</v>
      </c>
      <c r="CQ49" s="67">
        <f t="shared" si="41"/>
        <v>67</v>
      </c>
      <c r="CR49" s="65" t="str">
        <f t="shared" si="42"/>
        <v>v</v>
      </c>
      <c r="CS49" s="65" t="str">
        <f t="shared" si="43"/>
        <v>-</v>
      </c>
      <c r="CT49" s="64" t="str">
        <f t="shared" si="44"/>
        <v>Tuntas</v>
      </c>
      <c r="CW49" s="64">
        <v>32</v>
      </c>
      <c r="CX49" s="157" t="str">
        <f>F101</f>
        <v>FANISA KHAIRIDA</v>
      </c>
      <c r="CY49" s="287" t="s">
        <v>155</v>
      </c>
      <c r="CZ49" s="288"/>
      <c r="DA49" s="64" t="s">
        <v>156</v>
      </c>
      <c r="DB49" s="64" t="s">
        <v>189</v>
      </c>
      <c r="DC49" s="64" t="s">
        <v>158</v>
      </c>
    </row>
    <row r="50" spans="1:107" x14ac:dyDescent="0.25">
      <c r="A50" s="86">
        <v>32</v>
      </c>
      <c r="B50" s="152" t="str">
        <f>'DATA SISWA'!C47</f>
        <v>06-</v>
      </c>
      <c r="C50" s="112" t="str">
        <f>'DATA SISWA'!D47</f>
        <v>005-</v>
      </c>
      <c r="D50" s="112" t="str">
        <f>'DATA SISWA'!E47</f>
        <v>040-</v>
      </c>
      <c r="E50" s="153">
        <f>'DATA SISWA'!F47</f>
        <v>9</v>
      </c>
      <c r="F50" s="95" t="str">
        <f>'DATA SISWA'!B47</f>
        <v>FADILATUL AULIYA</v>
      </c>
      <c r="G50" s="166" t="str">
        <f>'DATA SISWA'!G47</f>
        <v>C</v>
      </c>
      <c r="H50" s="167">
        <f t="shared" si="16"/>
        <v>1.75</v>
      </c>
      <c r="I50" s="166" t="str">
        <f>'DATA SISWA'!I47</f>
        <v>D</v>
      </c>
      <c r="J50" s="167">
        <f t="shared" si="17"/>
        <v>0</v>
      </c>
      <c r="K50" s="166" t="str">
        <f>'DATA SISWA'!K47</f>
        <v>E</v>
      </c>
      <c r="L50" s="167">
        <f t="shared" si="18"/>
        <v>1.75</v>
      </c>
      <c r="M50" s="166" t="str">
        <f>'DATA SISWA'!M47</f>
        <v>B</v>
      </c>
      <c r="N50" s="167">
        <f t="shared" si="19"/>
        <v>1.75</v>
      </c>
      <c r="O50" s="166" t="str">
        <f>'DATA SISWA'!O47</f>
        <v>D</v>
      </c>
      <c r="P50" s="167">
        <f t="shared" si="20"/>
        <v>0</v>
      </c>
      <c r="Q50" s="166" t="str">
        <f>'DATA SISWA'!Q47</f>
        <v>D</v>
      </c>
      <c r="R50" s="167">
        <f t="shared" si="21"/>
        <v>0</v>
      </c>
      <c r="S50" s="166" t="str">
        <f>'DATA SISWA'!S47</f>
        <v>D</v>
      </c>
      <c r="T50" s="167">
        <f t="shared" si="22"/>
        <v>1.75</v>
      </c>
      <c r="U50" s="166" t="str">
        <f>'DATA SISWA'!U47</f>
        <v>C</v>
      </c>
      <c r="V50" s="167">
        <f t="shared" si="23"/>
        <v>0</v>
      </c>
      <c r="W50" s="166" t="str">
        <f>'DATA SISWA'!W47</f>
        <v>B</v>
      </c>
      <c r="X50" s="167">
        <f t="shared" si="24"/>
        <v>0</v>
      </c>
      <c r="Y50" s="166" t="str">
        <f>'DATA SISWA'!Y47</f>
        <v>E</v>
      </c>
      <c r="Z50" s="167">
        <f t="shared" si="25"/>
        <v>0</v>
      </c>
      <c r="AA50" s="166" t="str">
        <f>'DATA SISWA'!AA47</f>
        <v>C</v>
      </c>
      <c r="AB50" s="167">
        <f t="shared" si="26"/>
        <v>1.75</v>
      </c>
      <c r="AC50" s="167" t="str">
        <f>'DATA SISWA'!AC47</f>
        <v>E</v>
      </c>
      <c r="AD50" s="168">
        <f t="shared" si="1"/>
        <v>0</v>
      </c>
      <c r="AE50" s="167" t="str">
        <f>'DATA SISWA'!AE47</f>
        <v>E</v>
      </c>
      <c r="AF50" s="167">
        <f t="shared" si="27"/>
        <v>0</v>
      </c>
      <c r="AG50" s="167" t="str">
        <f>'DATA SISWA'!AG47</f>
        <v>B</v>
      </c>
      <c r="AH50" s="168">
        <f t="shared" si="2"/>
        <v>0</v>
      </c>
      <c r="AI50" s="167" t="str">
        <f>'DATA SISWA'!AI47</f>
        <v>B</v>
      </c>
      <c r="AJ50" s="167">
        <f t="shared" si="28"/>
        <v>0</v>
      </c>
      <c r="AK50" s="167" t="str">
        <f>'DATA SISWA'!AK47</f>
        <v>C</v>
      </c>
      <c r="AL50" s="168">
        <f t="shared" si="3"/>
        <v>1.75</v>
      </c>
      <c r="AM50" s="167" t="str">
        <f>'DATA SISWA'!AM47</f>
        <v>E</v>
      </c>
      <c r="AN50" s="167">
        <f t="shared" si="29"/>
        <v>0</v>
      </c>
      <c r="AO50" s="167" t="str">
        <f>'DATA SISWA'!AO47</f>
        <v>C</v>
      </c>
      <c r="AP50" s="168">
        <f t="shared" si="4"/>
        <v>1.75</v>
      </c>
      <c r="AQ50" s="167" t="str">
        <f>'DATA SISWA'!AQ47</f>
        <v>C</v>
      </c>
      <c r="AR50" s="167">
        <f t="shared" si="30"/>
        <v>1.75</v>
      </c>
      <c r="AS50" s="167" t="str">
        <f>'DATA SISWA'!AS47</f>
        <v>C</v>
      </c>
      <c r="AT50" s="168">
        <f t="shared" si="5"/>
        <v>0</v>
      </c>
      <c r="AU50" s="167" t="str">
        <f>'DATA SISWA'!AU47</f>
        <v>B</v>
      </c>
      <c r="AV50" s="167">
        <f t="shared" si="31"/>
        <v>1.75</v>
      </c>
      <c r="AW50" s="167" t="str">
        <f>'DATA SISWA'!AW47</f>
        <v>E</v>
      </c>
      <c r="AX50" s="168">
        <f t="shared" si="6"/>
        <v>0</v>
      </c>
      <c r="AY50" s="167" t="str">
        <f>'DATA SISWA'!AY47</f>
        <v>A</v>
      </c>
      <c r="AZ50" s="167">
        <f t="shared" si="32"/>
        <v>0</v>
      </c>
      <c r="BA50" s="167" t="str">
        <f>'DATA SISWA'!BA47</f>
        <v>E</v>
      </c>
      <c r="BB50" s="168">
        <f t="shared" si="7"/>
        <v>0</v>
      </c>
      <c r="BC50" s="167" t="str">
        <f>'DATA SISWA'!BC47</f>
        <v>D</v>
      </c>
      <c r="BD50" s="167">
        <f t="shared" si="33"/>
        <v>0</v>
      </c>
      <c r="BE50" s="167" t="str">
        <f>'DATA SISWA'!BE47</f>
        <v>E</v>
      </c>
      <c r="BF50" s="168">
        <f t="shared" si="8"/>
        <v>1.75</v>
      </c>
      <c r="BG50" s="167" t="str">
        <f>'DATA SISWA'!BG47</f>
        <v>D</v>
      </c>
      <c r="BH50" s="167">
        <f t="shared" si="34"/>
        <v>0</v>
      </c>
      <c r="BI50" s="167" t="str">
        <f>'DATA SISWA'!BI47</f>
        <v>E</v>
      </c>
      <c r="BJ50" s="168">
        <f t="shared" si="9"/>
        <v>0</v>
      </c>
      <c r="BK50" s="167" t="str">
        <f>'DATA SISWA'!BK47</f>
        <v>B</v>
      </c>
      <c r="BL50" s="167">
        <f t="shared" si="35"/>
        <v>1.75</v>
      </c>
      <c r="BM50" s="167" t="str">
        <f>'DATA SISWA'!BM47</f>
        <v>E</v>
      </c>
      <c r="BN50" s="168">
        <f t="shared" si="10"/>
        <v>1.75</v>
      </c>
      <c r="BO50" s="167" t="str">
        <f>'DATA SISWA'!BO47</f>
        <v>A</v>
      </c>
      <c r="BP50" s="167">
        <f t="shared" si="36"/>
        <v>0</v>
      </c>
      <c r="BQ50" s="167" t="str">
        <f>'DATA SISWA'!BQ47</f>
        <v>D</v>
      </c>
      <c r="BR50" s="168">
        <f t="shared" si="11"/>
        <v>1.75</v>
      </c>
      <c r="BS50" s="167" t="str">
        <f>'DATA SISWA'!BS47</f>
        <v>E</v>
      </c>
      <c r="BT50" s="167">
        <f t="shared" si="37"/>
        <v>1.75</v>
      </c>
      <c r="BU50" s="167" t="str">
        <f>'DATA SISWA'!BU47</f>
        <v>D</v>
      </c>
      <c r="BV50" s="168">
        <f t="shared" si="12"/>
        <v>1.75</v>
      </c>
      <c r="BW50" s="167" t="str">
        <f>'DATA SISWA'!BW47</f>
        <v>C</v>
      </c>
      <c r="BX50" s="167">
        <f t="shared" si="38"/>
        <v>0</v>
      </c>
      <c r="BY50" s="167" t="str">
        <f>'DATA SISWA'!BY47</f>
        <v>E</v>
      </c>
      <c r="BZ50" s="168">
        <f t="shared" si="13"/>
        <v>0</v>
      </c>
      <c r="CA50" s="167" t="str">
        <f>'DATA SISWA'!CA47</f>
        <v>A</v>
      </c>
      <c r="CB50" s="167">
        <f t="shared" si="39"/>
        <v>1.75</v>
      </c>
      <c r="CC50" s="167" t="str">
        <f>'DATA SISWA'!CC47</f>
        <v>A</v>
      </c>
      <c r="CD50" s="168">
        <f t="shared" si="14"/>
        <v>1.75</v>
      </c>
      <c r="CE50" s="167" t="str">
        <f>'DATA SISWA'!CE47</f>
        <v>D</v>
      </c>
      <c r="CF50" s="167">
        <f t="shared" si="40"/>
        <v>1.75</v>
      </c>
      <c r="CG50" s="167" t="str">
        <f>'DATA SISWA'!CG47</f>
        <v>E</v>
      </c>
      <c r="CH50" s="168">
        <f t="shared" si="15"/>
        <v>0</v>
      </c>
      <c r="CI50" s="85">
        <f>'DATA SISWA'!CI47</f>
        <v>4</v>
      </c>
      <c r="CJ50" s="85">
        <f>'DATA SISWA'!CJ47</f>
        <v>5</v>
      </c>
      <c r="CK50" s="85">
        <f>'DATA SISWA'!CK47</f>
        <v>6</v>
      </c>
      <c r="CL50" s="85">
        <f>'DATA SISWA'!CL47</f>
        <v>6</v>
      </c>
      <c r="CM50" s="85">
        <f>'DATA SISWA'!CM47</f>
        <v>6</v>
      </c>
      <c r="CN50" s="96">
        <f>'DATA SISWA'!CN47</f>
        <v>18</v>
      </c>
      <c r="CO50" s="96">
        <f>'DATA SISWA'!CO47</f>
        <v>22</v>
      </c>
      <c r="CP50" s="66">
        <f>'DATA SISWA'!CQ47</f>
        <v>58.5</v>
      </c>
      <c r="CQ50" s="67">
        <f t="shared" si="41"/>
        <v>58.5</v>
      </c>
      <c r="CR50" s="65" t="str">
        <f t="shared" si="42"/>
        <v>v</v>
      </c>
      <c r="CS50" s="65" t="str">
        <f t="shared" si="43"/>
        <v>-</v>
      </c>
      <c r="CT50" s="64" t="str">
        <f t="shared" si="44"/>
        <v>Tuntas</v>
      </c>
      <c r="CW50" s="64">
        <v>33</v>
      </c>
      <c r="CX50" s="157" t="str">
        <f>F102</f>
        <v>FITRIA NINGSIH</v>
      </c>
      <c r="CY50" s="287" t="s">
        <v>155</v>
      </c>
      <c r="CZ50" s="288"/>
      <c r="DA50" s="64" t="s">
        <v>156</v>
      </c>
      <c r="DB50" s="64" t="s">
        <v>190</v>
      </c>
      <c r="DC50" s="64" t="s">
        <v>158</v>
      </c>
    </row>
    <row r="51" spans="1:107" x14ac:dyDescent="0.25">
      <c r="A51" s="86">
        <v>33</v>
      </c>
      <c r="B51" s="152" t="str">
        <f>'DATA SISWA'!C48</f>
        <v>06-</v>
      </c>
      <c r="C51" s="112" t="str">
        <f>'DATA SISWA'!D48</f>
        <v>005-</v>
      </c>
      <c r="D51" s="112" t="str">
        <f>'DATA SISWA'!E48</f>
        <v>041-</v>
      </c>
      <c r="E51" s="153">
        <f>'DATA SISWA'!F48</f>
        <v>8</v>
      </c>
      <c r="F51" s="95" t="str">
        <f>'DATA SISWA'!B48</f>
        <v>HENA WATI HAN</v>
      </c>
      <c r="G51" s="166" t="str">
        <f>'DATA SISWA'!G48</f>
        <v>C</v>
      </c>
      <c r="H51" s="167">
        <f t="shared" si="16"/>
        <v>1.75</v>
      </c>
      <c r="I51" s="166" t="str">
        <f>'DATA SISWA'!I48</f>
        <v>E</v>
      </c>
      <c r="J51" s="167">
        <f t="shared" si="17"/>
        <v>1.75</v>
      </c>
      <c r="K51" s="166" t="str">
        <f>'DATA SISWA'!K48</f>
        <v>E</v>
      </c>
      <c r="L51" s="167">
        <f t="shared" si="18"/>
        <v>1.75</v>
      </c>
      <c r="M51" s="166" t="str">
        <f>'DATA SISWA'!M48</f>
        <v>B</v>
      </c>
      <c r="N51" s="167">
        <f t="shared" si="19"/>
        <v>1.75</v>
      </c>
      <c r="O51" s="166" t="str">
        <f>'DATA SISWA'!O48</f>
        <v>D</v>
      </c>
      <c r="P51" s="167">
        <f t="shared" si="20"/>
        <v>0</v>
      </c>
      <c r="Q51" s="166" t="str">
        <f>'DATA SISWA'!Q48</f>
        <v>B</v>
      </c>
      <c r="R51" s="167">
        <f t="shared" si="21"/>
        <v>1.75</v>
      </c>
      <c r="S51" s="166" t="str">
        <f>'DATA SISWA'!S48</f>
        <v>D</v>
      </c>
      <c r="T51" s="167">
        <f t="shared" si="22"/>
        <v>1.75</v>
      </c>
      <c r="U51" s="166" t="str">
        <f>'DATA SISWA'!U48</f>
        <v>C</v>
      </c>
      <c r="V51" s="167">
        <f t="shared" si="23"/>
        <v>0</v>
      </c>
      <c r="W51" s="166" t="str">
        <f>'DATA SISWA'!W48</f>
        <v>B</v>
      </c>
      <c r="X51" s="167">
        <f t="shared" si="24"/>
        <v>0</v>
      </c>
      <c r="Y51" s="166" t="str">
        <f>'DATA SISWA'!Y48</f>
        <v>A</v>
      </c>
      <c r="Z51" s="167">
        <f t="shared" si="25"/>
        <v>0</v>
      </c>
      <c r="AA51" s="166" t="str">
        <f>'DATA SISWA'!AA48</f>
        <v>C</v>
      </c>
      <c r="AB51" s="167">
        <f t="shared" si="26"/>
        <v>1.75</v>
      </c>
      <c r="AC51" s="167" t="str">
        <f>'DATA SISWA'!AC48</f>
        <v>A</v>
      </c>
      <c r="AD51" s="168">
        <f t="shared" si="1"/>
        <v>0</v>
      </c>
      <c r="AE51" s="167" t="str">
        <f>'DATA SISWA'!AE48</f>
        <v>C</v>
      </c>
      <c r="AF51" s="167">
        <f t="shared" si="27"/>
        <v>0</v>
      </c>
      <c r="AG51" s="167" t="str">
        <f>'DATA SISWA'!AG48</f>
        <v>A</v>
      </c>
      <c r="AH51" s="168">
        <f t="shared" si="2"/>
        <v>1.75</v>
      </c>
      <c r="AI51" s="167" t="str">
        <f>'DATA SISWA'!AI48</f>
        <v>E</v>
      </c>
      <c r="AJ51" s="167">
        <f t="shared" si="28"/>
        <v>1.75</v>
      </c>
      <c r="AK51" s="167" t="str">
        <f>'DATA SISWA'!AK48</f>
        <v>B</v>
      </c>
      <c r="AL51" s="168">
        <f t="shared" si="3"/>
        <v>0</v>
      </c>
      <c r="AM51" s="167" t="str">
        <f>'DATA SISWA'!AM48</f>
        <v>A</v>
      </c>
      <c r="AN51" s="167">
        <f t="shared" si="29"/>
        <v>1.75</v>
      </c>
      <c r="AO51" s="167" t="str">
        <f>'DATA SISWA'!AO48</f>
        <v>C</v>
      </c>
      <c r="AP51" s="168">
        <f t="shared" si="4"/>
        <v>1.75</v>
      </c>
      <c r="AQ51" s="167" t="str">
        <f>'DATA SISWA'!AQ48</f>
        <v>B</v>
      </c>
      <c r="AR51" s="167">
        <f t="shared" si="30"/>
        <v>0</v>
      </c>
      <c r="AS51" s="167" t="str">
        <f>'DATA SISWA'!AS48</f>
        <v>C</v>
      </c>
      <c r="AT51" s="168">
        <f t="shared" si="5"/>
        <v>0</v>
      </c>
      <c r="AU51" s="167" t="str">
        <f>'DATA SISWA'!AU48</f>
        <v>B</v>
      </c>
      <c r="AV51" s="167">
        <f t="shared" si="31"/>
        <v>1.75</v>
      </c>
      <c r="AW51" s="167" t="str">
        <f>'DATA SISWA'!AW48</f>
        <v>D</v>
      </c>
      <c r="AX51" s="168">
        <f t="shared" si="6"/>
        <v>0</v>
      </c>
      <c r="AY51" s="167" t="str">
        <f>'DATA SISWA'!AY48</f>
        <v>E</v>
      </c>
      <c r="AZ51" s="167">
        <f t="shared" si="32"/>
        <v>1.75</v>
      </c>
      <c r="BA51" s="167" t="str">
        <f>'DATA SISWA'!BA48</f>
        <v>E</v>
      </c>
      <c r="BB51" s="168">
        <f t="shared" si="7"/>
        <v>0</v>
      </c>
      <c r="BC51" s="167" t="str">
        <f>'DATA SISWA'!BC48</f>
        <v>A</v>
      </c>
      <c r="BD51" s="167">
        <f t="shared" si="33"/>
        <v>1.75</v>
      </c>
      <c r="BE51" s="167" t="str">
        <f>'DATA SISWA'!BE48</f>
        <v>C</v>
      </c>
      <c r="BF51" s="168">
        <f t="shared" si="8"/>
        <v>0</v>
      </c>
      <c r="BG51" s="167" t="str">
        <f>'DATA SISWA'!BG48</f>
        <v>D</v>
      </c>
      <c r="BH51" s="167">
        <f t="shared" si="34"/>
        <v>0</v>
      </c>
      <c r="BI51" s="167" t="str">
        <f>'DATA SISWA'!BI48</f>
        <v>E</v>
      </c>
      <c r="BJ51" s="168">
        <f t="shared" si="9"/>
        <v>0</v>
      </c>
      <c r="BK51" s="167" t="str">
        <f>'DATA SISWA'!BK48</f>
        <v>E</v>
      </c>
      <c r="BL51" s="167">
        <f t="shared" si="35"/>
        <v>0</v>
      </c>
      <c r="BM51" s="167" t="str">
        <f>'DATA SISWA'!BM48</f>
        <v>E</v>
      </c>
      <c r="BN51" s="168">
        <f t="shared" si="10"/>
        <v>1.75</v>
      </c>
      <c r="BO51" s="167" t="str">
        <f>'DATA SISWA'!BO48</f>
        <v>E</v>
      </c>
      <c r="BP51" s="167">
        <f t="shared" si="36"/>
        <v>1.75</v>
      </c>
      <c r="BQ51" s="167" t="str">
        <f>'DATA SISWA'!BQ48</f>
        <v>D</v>
      </c>
      <c r="BR51" s="168">
        <f t="shared" si="11"/>
        <v>1.75</v>
      </c>
      <c r="BS51" s="167" t="str">
        <f>'DATA SISWA'!BS48</f>
        <v>E</v>
      </c>
      <c r="BT51" s="167">
        <f t="shared" si="37"/>
        <v>1.75</v>
      </c>
      <c r="BU51" s="167" t="str">
        <f>'DATA SISWA'!BU48</f>
        <v>D</v>
      </c>
      <c r="BV51" s="168">
        <f t="shared" si="12"/>
        <v>1.75</v>
      </c>
      <c r="BW51" s="167" t="str">
        <f>'DATA SISWA'!BW48</f>
        <v>D</v>
      </c>
      <c r="BX51" s="167">
        <f t="shared" si="38"/>
        <v>0</v>
      </c>
      <c r="BY51" s="167" t="str">
        <f>'DATA SISWA'!BY48</f>
        <v>E</v>
      </c>
      <c r="BZ51" s="168">
        <f t="shared" si="13"/>
        <v>0</v>
      </c>
      <c r="CA51" s="167" t="str">
        <f>'DATA SISWA'!CA48</f>
        <v>A</v>
      </c>
      <c r="CB51" s="167">
        <f t="shared" si="39"/>
        <v>1.75</v>
      </c>
      <c r="CC51" s="167" t="str">
        <f>'DATA SISWA'!CC48</f>
        <v>A</v>
      </c>
      <c r="CD51" s="168">
        <f t="shared" si="14"/>
        <v>1.75</v>
      </c>
      <c r="CE51" s="167" t="str">
        <f>'DATA SISWA'!CE48</f>
        <v>D</v>
      </c>
      <c r="CF51" s="167">
        <f t="shared" si="40"/>
        <v>1.75</v>
      </c>
      <c r="CG51" s="167" t="str">
        <f>'DATA SISWA'!CG48</f>
        <v>E</v>
      </c>
      <c r="CH51" s="168">
        <f t="shared" si="15"/>
        <v>0</v>
      </c>
      <c r="CI51" s="85">
        <f>'DATA SISWA'!CI48</f>
        <v>2</v>
      </c>
      <c r="CJ51" s="85">
        <f>'DATA SISWA'!CJ48</f>
        <v>2</v>
      </c>
      <c r="CK51" s="85">
        <f>'DATA SISWA'!CK48</f>
        <v>3</v>
      </c>
      <c r="CL51" s="85">
        <f>'DATA SISWA'!CL48</f>
        <v>7</v>
      </c>
      <c r="CM51" s="85">
        <f>'DATA SISWA'!CM48</f>
        <v>6</v>
      </c>
      <c r="CN51" s="96">
        <f>'DATA SISWA'!CN48</f>
        <v>22</v>
      </c>
      <c r="CO51" s="96">
        <f>'DATA SISWA'!CO48</f>
        <v>18</v>
      </c>
      <c r="CP51" s="66">
        <f>'DATA SISWA'!CQ48</f>
        <v>58.5</v>
      </c>
      <c r="CQ51" s="67">
        <f t="shared" si="41"/>
        <v>58.5</v>
      </c>
      <c r="CR51" s="65" t="str">
        <f t="shared" si="42"/>
        <v>v</v>
      </c>
      <c r="CS51" s="65" t="str">
        <f t="shared" si="43"/>
        <v>-</v>
      </c>
      <c r="CT51" s="64" t="str">
        <f t="shared" si="44"/>
        <v>Tuntas</v>
      </c>
      <c r="CW51" s="64">
        <v>34</v>
      </c>
      <c r="CX51" s="157" t="str">
        <f>F103</f>
        <v>GUSMIADI</v>
      </c>
      <c r="CY51" s="287" t="s">
        <v>155</v>
      </c>
      <c r="CZ51" s="288"/>
      <c r="DA51" s="64" t="s">
        <v>156</v>
      </c>
      <c r="DB51" s="64" t="s">
        <v>191</v>
      </c>
      <c r="DC51" s="64" t="s">
        <v>158</v>
      </c>
    </row>
    <row r="52" spans="1:107" x14ac:dyDescent="0.25">
      <c r="A52" s="87">
        <v>34</v>
      </c>
      <c r="B52" s="152" t="str">
        <f>'DATA SISWA'!C49</f>
        <v>06-</v>
      </c>
      <c r="C52" s="112" t="str">
        <f>'DATA SISWA'!D49</f>
        <v>005-</v>
      </c>
      <c r="D52" s="112" t="str">
        <f>'DATA SISWA'!E49</f>
        <v>042-</v>
      </c>
      <c r="E52" s="153">
        <f>'DATA SISWA'!F49</f>
        <v>7</v>
      </c>
      <c r="F52" s="95" t="str">
        <f>'DATA SISWA'!B49</f>
        <v>KHAFIZA FABRIANI</v>
      </c>
      <c r="G52" s="166" t="str">
        <f>'DATA SISWA'!G49</f>
        <v>C</v>
      </c>
      <c r="H52" s="167">
        <f t="shared" si="16"/>
        <v>1.75</v>
      </c>
      <c r="I52" s="166" t="str">
        <f>'DATA SISWA'!I49</f>
        <v>E</v>
      </c>
      <c r="J52" s="167">
        <f t="shared" si="17"/>
        <v>1.75</v>
      </c>
      <c r="K52" s="166" t="str">
        <f>'DATA SISWA'!K49</f>
        <v>E</v>
      </c>
      <c r="L52" s="167">
        <f t="shared" si="18"/>
        <v>1.75</v>
      </c>
      <c r="M52" s="166" t="str">
        <f>'DATA SISWA'!M49</f>
        <v>B</v>
      </c>
      <c r="N52" s="167">
        <f t="shared" si="19"/>
        <v>1.75</v>
      </c>
      <c r="O52" s="166" t="str">
        <f>'DATA SISWA'!O49</f>
        <v>E</v>
      </c>
      <c r="P52" s="167">
        <f t="shared" si="20"/>
        <v>0</v>
      </c>
      <c r="Q52" s="166" t="str">
        <f>'DATA SISWA'!Q49</f>
        <v>A</v>
      </c>
      <c r="R52" s="167">
        <f t="shared" si="21"/>
        <v>0</v>
      </c>
      <c r="S52" s="166" t="str">
        <f>'DATA SISWA'!S49</f>
        <v>D</v>
      </c>
      <c r="T52" s="167">
        <f t="shared" si="22"/>
        <v>1.75</v>
      </c>
      <c r="U52" s="166" t="str">
        <f>'DATA SISWA'!U49</f>
        <v>C</v>
      </c>
      <c r="V52" s="167">
        <f t="shared" si="23"/>
        <v>0</v>
      </c>
      <c r="W52" s="166" t="str">
        <f>'DATA SISWA'!W49</f>
        <v>A</v>
      </c>
      <c r="X52" s="167">
        <f t="shared" si="24"/>
        <v>1.75</v>
      </c>
      <c r="Y52" s="166" t="str">
        <f>'DATA SISWA'!Y49</f>
        <v>E</v>
      </c>
      <c r="Z52" s="167">
        <f t="shared" si="25"/>
        <v>0</v>
      </c>
      <c r="AA52" s="166" t="str">
        <f>'DATA SISWA'!AA49</f>
        <v>C</v>
      </c>
      <c r="AB52" s="167">
        <f t="shared" si="26"/>
        <v>1.75</v>
      </c>
      <c r="AC52" s="167" t="str">
        <f>'DATA SISWA'!AC49</f>
        <v>B</v>
      </c>
      <c r="AD52" s="168">
        <f t="shared" si="1"/>
        <v>1.75</v>
      </c>
      <c r="AE52" s="167" t="str">
        <f>'DATA SISWA'!AE49</f>
        <v>A</v>
      </c>
      <c r="AF52" s="167">
        <f t="shared" si="27"/>
        <v>1.75</v>
      </c>
      <c r="AG52" s="167" t="str">
        <f>'DATA SISWA'!AG49</f>
        <v>A</v>
      </c>
      <c r="AH52" s="168">
        <f t="shared" si="2"/>
        <v>1.75</v>
      </c>
      <c r="AI52" s="167" t="str">
        <f>'DATA SISWA'!AI49</f>
        <v>A</v>
      </c>
      <c r="AJ52" s="167">
        <f t="shared" si="28"/>
        <v>0</v>
      </c>
      <c r="AK52" s="167" t="str">
        <f>'DATA SISWA'!AK49</f>
        <v>C</v>
      </c>
      <c r="AL52" s="168">
        <f t="shared" si="3"/>
        <v>1.75</v>
      </c>
      <c r="AM52" s="167" t="str">
        <f>'DATA SISWA'!AM49</f>
        <v>E</v>
      </c>
      <c r="AN52" s="167">
        <f t="shared" si="29"/>
        <v>0</v>
      </c>
      <c r="AO52" s="167" t="str">
        <f>'DATA SISWA'!AO49</f>
        <v>C</v>
      </c>
      <c r="AP52" s="168">
        <f t="shared" si="4"/>
        <v>1.75</v>
      </c>
      <c r="AQ52" s="167" t="str">
        <f>'DATA SISWA'!AQ49</f>
        <v>C</v>
      </c>
      <c r="AR52" s="167">
        <f t="shared" si="30"/>
        <v>1.75</v>
      </c>
      <c r="AS52" s="167" t="str">
        <f>'DATA SISWA'!AS49</f>
        <v>A</v>
      </c>
      <c r="AT52" s="168">
        <f t="shared" si="5"/>
        <v>1.75</v>
      </c>
      <c r="AU52" s="167" t="str">
        <f>'DATA SISWA'!AU49</f>
        <v>B</v>
      </c>
      <c r="AV52" s="167">
        <f t="shared" si="31"/>
        <v>1.75</v>
      </c>
      <c r="AW52" s="167" t="str">
        <f>'DATA SISWA'!AW49</f>
        <v>E</v>
      </c>
      <c r="AX52" s="168">
        <f t="shared" si="6"/>
        <v>0</v>
      </c>
      <c r="AY52" s="167" t="str">
        <f>'DATA SISWA'!AY49</f>
        <v>D</v>
      </c>
      <c r="AZ52" s="167">
        <f t="shared" si="32"/>
        <v>0</v>
      </c>
      <c r="BA52" s="167" t="str">
        <f>'DATA SISWA'!BA49</f>
        <v>E</v>
      </c>
      <c r="BB52" s="168">
        <f t="shared" si="7"/>
        <v>0</v>
      </c>
      <c r="BC52" s="167" t="str">
        <f>'DATA SISWA'!BC49</f>
        <v>A</v>
      </c>
      <c r="BD52" s="167">
        <f t="shared" si="33"/>
        <v>1.75</v>
      </c>
      <c r="BE52" s="167" t="str">
        <f>'DATA SISWA'!BE49</f>
        <v>E</v>
      </c>
      <c r="BF52" s="168">
        <f t="shared" si="8"/>
        <v>1.75</v>
      </c>
      <c r="BG52" s="167" t="str">
        <f>'DATA SISWA'!BG49</f>
        <v>E</v>
      </c>
      <c r="BH52" s="167">
        <f t="shared" si="34"/>
        <v>1.75</v>
      </c>
      <c r="BI52" s="167" t="str">
        <f>'DATA SISWA'!BI49</f>
        <v>B</v>
      </c>
      <c r="BJ52" s="168">
        <f t="shared" si="9"/>
        <v>1.75</v>
      </c>
      <c r="BK52" s="167" t="str">
        <f>'DATA SISWA'!BK49</f>
        <v>B</v>
      </c>
      <c r="BL52" s="167">
        <f t="shared" si="35"/>
        <v>1.75</v>
      </c>
      <c r="BM52" s="167" t="str">
        <f>'DATA SISWA'!BM49</f>
        <v>E</v>
      </c>
      <c r="BN52" s="168">
        <f t="shared" si="10"/>
        <v>1.75</v>
      </c>
      <c r="BO52" s="167" t="str">
        <f>'DATA SISWA'!BO49</f>
        <v>E</v>
      </c>
      <c r="BP52" s="167">
        <f t="shared" si="36"/>
        <v>1.75</v>
      </c>
      <c r="BQ52" s="167" t="str">
        <f>'DATA SISWA'!BQ49</f>
        <v>D</v>
      </c>
      <c r="BR52" s="168">
        <f t="shared" si="11"/>
        <v>1.75</v>
      </c>
      <c r="BS52" s="167" t="str">
        <f>'DATA SISWA'!BS49</f>
        <v>A</v>
      </c>
      <c r="BT52" s="167">
        <f t="shared" si="37"/>
        <v>0</v>
      </c>
      <c r="BU52" s="167" t="str">
        <f>'DATA SISWA'!BU49</f>
        <v>D</v>
      </c>
      <c r="BV52" s="168">
        <f t="shared" si="12"/>
        <v>1.75</v>
      </c>
      <c r="BW52" s="167" t="str">
        <f>'DATA SISWA'!BW49</f>
        <v>B</v>
      </c>
      <c r="BX52" s="167">
        <f t="shared" si="38"/>
        <v>0</v>
      </c>
      <c r="BY52" s="167" t="str">
        <f>'DATA SISWA'!BY49</f>
        <v>D</v>
      </c>
      <c r="BZ52" s="168">
        <f t="shared" si="13"/>
        <v>1.75</v>
      </c>
      <c r="CA52" s="167" t="str">
        <f>'DATA SISWA'!CA49</f>
        <v>A</v>
      </c>
      <c r="CB52" s="167">
        <f t="shared" si="39"/>
        <v>1.75</v>
      </c>
      <c r="CC52" s="167" t="str">
        <f>'DATA SISWA'!CC49</f>
        <v>D</v>
      </c>
      <c r="CD52" s="168">
        <f t="shared" si="14"/>
        <v>0</v>
      </c>
      <c r="CE52" s="167" t="str">
        <f>'DATA SISWA'!CE49</f>
        <v>A</v>
      </c>
      <c r="CF52" s="167">
        <f t="shared" si="40"/>
        <v>0</v>
      </c>
      <c r="CG52" s="167" t="str">
        <f>'DATA SISWA'!CG49</f>
        <v>E</v>
      </c>
      <c r="CH52" s="168">
        <f t="shared" si="15"/>
        <v>0</v>
      </c>
      <c r="CI52" s="85">
        <f>'DATA SISWA'!CI49</f>
        <v>4</v>
      </c>
      <c r="CJ52" s="85">
        <f>'DATA SISWA'!CJ49</f>
        <v>2</v>
      </c>
      <c r="CK52" s="85">
        <f>'DATA SISWA'!CK49</f>
        <v>3</v>
      </c>
      <c r="CL52" s="85">
        <f>'DATA SISWA'!CL49</f>
        <v>5</v>
      </c>
      <c r="CM52" s="85">
        <f>'DATA SISWA'!CM49</f>
        <v>6</v>
      </c>
      <c r="CN52" s="96">
        <f>'DATA SISWA'!CN49</f>
        <v>26</v>
      </c>
      <c r="CO52" s="96">
        <f>'DATA SISWA'!CO49</f>
        <v>14</v>
      </c>
      <c r="CP52" s="66">
        <f>'DATA SISWA'!CQ49</f>
        <v>65.5</v>
      </c>
      <c r="CQ52" s="67">
        <f t="shared" si="41"/>
        <v>65.5</v>
      </c>
      <c r="CR52" s="65" t="str">
        <f t="shared" si="42"/>
        <v>v</v>
      </c>
      <c r="CS52" s="65" t="str">
        <f t="shared" si="43"/>
        <v>-</v>
      </c>
      <c r="CT52" s="64" t="str">
        <f t="shared" si="44"/>
        <v>Tuntas</v>
      </c>
      <c r="CW52" s="64">
        <v>35</v>
      </c>
      <c r="CX52" s="157" t="str">
        <f>F104</f>
        <v>HADILAH RIZKY KHAIRUNNISA</v>
      </c>
      <c r="CY52" s="287" t="s">
        <v>155</v>
      </c>
      <c r="CZ52" s="288"/>
      <c r="DA52" s="64" t="s">
        <v>156</v>
      </c>
      <c r="DB52" s="64" t="s">
        <v>192</v>
      </c>
      <c r="DC52" s="64" t="s">
        <v>158</v>
      </c>
    </row>
    <row r="53" spans="1:107" x14ac:dyDescent="0.25">
      <c r="A53" s="87">
        <v>35</v>
      </c>
      <c r="B53" s="152" t="str">
        <f>'DATA SISWA'!C50</f>
        <v>06-</v>
      </c>
      <c r="C53" s="112" t="str">
        <f>'DATA SISWA'!D50</f>
        <v>005-</v>
      </c>
      <c r="D53" s="112" t="str">
        <f>'DATA SISWA'!E50</f>
        <v>043-</v>
      </c>
      <c r="E53" s="153">
        <f>'DATA SISWA'!F50</f>
        <v>6</v>
      </c>
      <c r="F53" s="95" t="str">
        <f>'DATA SISWA'!B50</f>
        <v>LISA NOPI</v>
      </c>
      <c r="G53" s="166" t="str">
        <f>'DATA SISWA'!G50</f>
        <v>C</v>
      </c>
      <c r="H53" s="167">
        <f t="shared" si="16"/>
        <v>1.75</v>
      </c>
      <c r="I53" s="166" t="str">
        <f>'DATA SISWA'!I50</f>
        <v>E</v>
      </c>
      <c r="J53" s="167">
        <f t="shared" si="17"/>
        <v>1.75</v>
      </c>
      <c r="K53" s="166" t="str">
        <f>'DATA SISWA'!K50</f>
        <v>D</v>
      </c>
      <c r="L53" s="167">
        <f t="shared" si="18"/>
        <v>0</v>
      </c>
      <c r="M53" s="166" t="str">
        <f>'DATA SISWA'!M50</f>
        <v>A</v>
      </c>
      <c r="N53" s="167">
        <f t="shared" si="19"/>
        <v>0</v>
      </c>
      <c r="O53" s="166" t="str">
        <f>'DATA SISWA'!O50</f>
        <v>A</v>
      </c>
      <c r="P53" s="167">
        <f t="shared" si="20"/>
        <v>0</v>
      </c>
      <c r="Q53" s="166" t="str">
        <f>'DATA SISWA'!Q50</f>
        <v>A</v>
      </c>
      <c r="R53" s="167">
        <f t="shared" si="21"/>
        <v>0</v>
      </c>
      <c r="S53" s="166" t="str">
        <f>'DATA SISWA'!S50</f>
        <v>E</v>
      </c>
      <c r="T53" s="167">
        <f t="shared" si="22"/>
        <v>0</v>
      </c>
      <c r="U53" s="166" t="str">
        <f>'DATA SISWA'!U50</f>
        <v>B</v>
      </c>
      <c r="V53" s="167">
        <f t="shared" si="23"/>
        <v>0</v>
      </c>
      <c r="W53" s="166" t="str">
        <f>'DATA SISWA'!W50</f>
        <v>C</v>
      </c>
      <c r="X53" s="167">
        <f t="shared" si="24"/>
        <v>0</v>
      </c>
      <c r="Y53" s="166" t="str">
        <f>'DATA SISWA'!Y50</f>
        <v>B</v>
      </c>
      <c r="Z53" s="167">
        <f t="shared" si="25"/>
        <v>0</v>
      </c>
      <c r="AA53" s="166" t="str">
        <f>'DATA SISWA'!AA50</f>
        <v>C</v>
      </c>
      <c r="AB53" s="167">
        <f t="shared" si="26"/>
        <v>1.75</v>
      </c>
      <c r="AC53" s="167" t="str">
        <f>'DATA SISWA'!AC50</f>
        <v>C</v>
      </c>
      <c r="AD53" s="168">
        <f t="shared" si="1"/>
        <v>0</v>
      </c>
      <c r="AE53" s="167" t="str">
        <f>'DATA SISWA'!AE50</f>
        <v>B</v>
      </c>
      <c r="AF53" s="167">
        <f t="shared" si="27"/>
        <v>0</v>
      </c>
      <c r="AG53" s="167" t="str">
        <f>'DATA SISWA'!AG50</f>
        <v>A</v>
      </c>
      <c r="AH53" s="168">
        <f t="shared" si="2"/>
        <v>1.75</v>
      </c>
      <c r="AI53" s="167" t="str">
        <f>'DATA SISWA'!AI50</f>
        <v>B</v>
      </c>
      <c r="AJ53" s="167">
        <f t="shared" si="28"/>
        <v>0</v>
      </c>
      <c r="AK53" s="167" t="str">
        <f>'DATA SISWA'!AK50</f>
        <v>A</v>
      </c>
      <c r="AL53" s="168">
        <f t="shared" si="3"/>
        <v>0</v>
      </c>
      <c r="AM53" s="167" t="str">
        <f>'DATA SISWA'!AM50</f>
        <v>E</v>
      </c>
      <c r="AN53" s="167">
        <f t="shared" si="29"/>
        <v>0</v>
      </c>
      <c r="AO53" s="167" t="str">
        <f>'DATA SISWA'!AO50</f>
        <v>E</v>
      </c>
      <c r="AP53" s="168">
        <f t="shared" si="4"/>
        <v>0</v>
      </c>
      <c r="AQ53" s="167" t="str">
        <f>'DATA SISWA'!AQ50</f>
        <v>B</v>
      </c>
      <c r="AR53" s="167">
        <f t="shared" si="30"/>
        <v>0</v>
      </c>
      <c r="AS53" s="167" t="str">
        <f>'DATA SISWA'!AS50</f>
        <v>C</v>
      </c>
      <c r="AT53" s="168">
        <f t="shared" si="5"/>
        <v>0</v>
      </c>
      <c r="AU53" s="167" t="str">
        <f>'DATA SISWA'!AU50</f>
        <v>B</v>
      </c>
      <c r="AV53" s="167">
        <f t="shared" si="31"/>
        <v>1.75</v>
      </c>
      <c r="AW53" s="167" t="str">
        <f>'DATA SISWA'!AW50</f>
        <v>B</v>
      </c>
      <c r="AX53" s="168">
        <f t="shared" si="6"/>
        <v>0</v>
      </c>
      <c r="AY53" s="167" t="str">
        <f>'DATA SISWA'!AY50</f>
        <v>A</v>
      </c>
      <c r="AZ53" s="167">
        <f t="shared" si="32"/>
        <v>0</v>
      </c>
      <c r="BA53" s="167" t="str">
        <f>'DATA SISWA'!BA50</f>
        <v>C</v>
      </c>
      <c r="BB53" s="168">
        <f t="shared" si="7"/>
        <v>1.75</v>
      </c>
      <c r="BC53" s="167" t="str">
        <f>'DATA SISWA'!BC50</f>
        <v>C</v>
      </c>
      <c r="BD53" s="167">
        <f t="shared" si="33"/>
        <v>0</v>
      </c>
      <c r="BE53" s="167" t="str">
        <f>'DATA SISWA'!BE50</f>
        <v>D</v>
      </c>
      <c r="BF53" s="168">
        <f t="shared" si="8"/>
        <v>0</v>
      </c>
      <c r="BG53" s="167" t="str">
        <f>'DATA SISWA'!BG50</f>
        <v>B</v>
      </c>
      <c r="BH53" s="167">
        <f t="shared" si="34"/>
        <v>0</v>
      </c>
      <c r="BI53" s="167" t="str">
        <f>'DATA SISWA'!BI50</f>
        <v>E</v>
      </c>
      <c r="BJ53" s="168">
        <f t="shared" si="9"/>
        <v>0</v>
      </c>
      <c r="BK53" s="167" t="str">
        <f>'DATA SISWA'!BK50</f>
        <v>A</v>
      </c>
      <c r="BL53" s="167">
        <f t="shared" si="35"/>
        <v>0</v>
      </c>
      <c r="BM53" s="167" t="str">
        <f>'DATA SISWA'!BM50</f>
        <v>C</v>
      </c>
      <c r="BN53" s="168">
        <f t="shared" si="10"/>
        <v>0</v>
      </c>
      <c r="BO53" s="167" t="str">
        <f>'DATA SISWA'!BO50</f>
        <v>D</v>
      </c>
      <c r="BP53" s="167">
        <f t="shared" si="36"/>
        <v>0</v>
      </c>
      <c r="BQ53" s="167" t="str">
        <f>'DATA SISWA'!BQ50</f>
        <v>D</v>
      </c>
      <c r="BR53" s="168">
        <f t="shared" si="11"/>
        <v>1.75</v>
      </c>
      <c r="BS53" s="167" t="str">
        <f>'DATA SISWA'!BS50</f>
        <v>A</v>
      </c>
      <c r="BT53" s="167">
        <f t="shared" si="37"/>
        <v>0</v>
      </c>
      <c r="BU53" s="167" t="str">
        <f>'DATA SISWA'!BU50</f>
        <v>C</v>
      </c>
      <c r="BV53" s="168">
        <f t="shared" si="12"/>
        <v>0</v>
      </c>
      <c r="BW53" s="167" t="str">
        <f>'DATA SISWA'!BW50</f>
        <v>C</v>
      </c>
      <c r="BX53" s="167">
        <f t="shared" si="38"/>
        <v>0</v>
      </c>
      <c r="BY53" s="167" t="str">
        <f>'DATA SISWA'!BY50</f>
        <v>B</v>
      </c>
      <c r="BZ53" s="168">
        <f t="shared" si="13"/>
        <v>0</v>
      </c>
      <c r="CA53" s="167" t="str">
        <f>'DATA SISWA'!CA50</f>
        <v>B</v>
      </c>
      <c r="CB53" s="167">
        <f t="shared" si="39"/>
        <v>0</v>
      </c>
      <c r="CC53" s="167" t="str">
        <f>'DATA SISWA'!CC50</f>
        <v>E</v>
      </c>
      <c r="CD53" s="168">
        <f t="shared" si="14"/>
        <v>0</v>
      </c>
      <c r="CE53" s="167" t="str">
        <f>'DATA SISWA'!CE50</f>
        <v>B</v>
      </c>
      <c r="CF53" s="167">
        <f t="shared" si="40"/>
        <v>0</v>
      </c>
      <c r="CG53" s="167" t="str">
        <f>'DATA SISWA'!CG50</f>
        <v>C</v>
      </c>
      <c r="CH53" s="168">
        <f t="shared" si="15"/>
        <v>1.75</v>
      </c>
      <c r="CI53" s="85">
        <f>'DATA SISWA'!CI50</f>
        <v>0</v>
      </c>
      <c r="CJ53" s="85">
        <f>'DATA SISWA'!CJ50</f>
        <v>0</v>
      </c>
      <c r="CK53" s="85">
        <f>'DATA SISWA'!CK50</f>
        <v>3</v>
      </c>
      <c r="CL53" s="85">
        <f>'DATA SISWA'!CL50</f>
        <v>1</v>
      </c>
      <c r="CM53" s="85">
        <f>'DATA SISWA'!CM50</f>
        <v>2</v>
      </c>
      <c r="CN53" s="96">
        <f>'DATA SISWA'!CN50</f>
        <v>8</v>
      </c>
      <c r="CO53" s="96">
        <f>'DATA SISWA'!CO50</f>
        <v>32</v>
      </c>
      <c r="CP53" s="66">
        <f>'DATA SISWA'!CQ50</f>
        <v>20</v>
      </c>
      <c r="CQ53" s="67">
        <f t="shared" si="41"/>
        <v>20</v>
      </c>
      <c r="CR53" s="65" t="str">
        <f t="shared" si="42"/>
        <v>-</v>
      </c>
      <c r="CS53" s="65" t="str">
        <f t="shared" si="43"/>
        <v>v</v>
      </c>
      <c r="CT53" s="64" t="str">
        <f t="shared" si="44"/>
        <v>Remedial</v>
      </c>
      <c r="CW53" s="64">
        <v>36</v>
      </c>
      <c r="CX53" s="157" t="str">
        <f>F105</f>
        <v>JOEDY ANDRIAN</v>
      </c>
      <c r="CY53" s="287" t="s">
        <v>155</v>
      </c>
      <c r="CZ53" s="288"/>
      <c r="DA53" s="64" t="s">
        <v>156</v>
      </c>
      <c r="DB53" s="64" t="s">
        <v>193</v>
      </c>
      <c r="DC53" s="64" t="s">
        <v>158</v>
      </c>
    </row>
    <row r="54" spans="1:107" x14ac:dyDescent="0.25">
      <c r="A54" s="86">
        <v>36</v>
      </c>
      <c r="B54" s="152" t="str">
        <f>'DATA SISWA'!C51</f>
        <v>06-</v>
      </c>
      <c r="C54" s="112" t="str">
        <f>'DATA SISWA'!D51</f>
        <v>005-</v>
      </c>
      <c r="D54" s="112" t="str">
        <f>'DATA SISWA'!E51</f>
        <v>044-</v>
      </c>
      <c r="E54" s="153">
        <f>'DATA SISWA'!F51</f>
        <v>5</v>
      </c>
      <c r="F54" s="95" t="str">
        <f>'DATA SISWA'!B51</f>
        <v>M. ILHAM</v>
      </c>
      <c r="G54" s="166" t="str">
        <f>'DATA SISWA'!G51</f>
        <v>E</v>
      </c>
      <c r="H54" s="167">
        <f t="shared" si="16"/>
        <v>0</v>
      </c>
      <c r="I54" s="166" t="str">
        <f>'DATA SISWA'!I51</f>
        <v>D</v>
      </c>
      <c r="J54" s="167">
        <f t="shared" si="17"/>
        <v>0</v>
      </c>
      <c r="K54" s="166" t="str">
        <f>'DATA SISWA'!K51</f>
        <v>E</v>
      </c>
      <c r="L54" s="167">
        <f t="shared" si="18"/>
        <v>1.75</v>
      </c>
      <c r="M54" s="166" t="str">
        <f>'DATA SISWA'!M51</f>
        <v>B</v>
      </c>
      <c r="N54" s="167">
        <f t="shared" si="19"/>
        <v>1.75</v>
      </c>
      <c r="O54" s="166" t="str">
        <f>'DATA SISWA'!O51</f>
        <v>A</v>
      </c>
      <c r="P54" s="167">
        <f t="shared" si="20"/>
        <v>0</v>
      </c>
      <c r="Q54" s="166" t="str">
        <f>'DATA SISWA'!Q51</f>
        <v>B</v>
      </c>
      <c r="R54" s="167">
        <f t="shared" si="21"/>
        <v>1.75</v>
      </c>
      <c r="S54" s="166" t="str">
        <f>'DATA SISWA'!S51</f>
        <v>D</v>
      </c>
      <c r="T54" s="167">
        <f t="shared" si="22"/>
        <v>1.75</v>
      </c>
      <c r="U54" s="166" t="str">
        <f>'DATA SISWA'!U51</f>
        <v>C</v>
      </c>
      <c r="V54" s="167">
        <f t="shared" si="23"/>
        <v>0</v>
      </c>
      <c r="W54" s="166" t="str">
        <f>'DATA SISWA'!W51</f>
        <v>C</v>
      </c>
      <c r="X54" s="167">
        <f t="shared" si="24"/>
        <v>0</v>
      </c>
      <c r="Y54" s="166" t="str">
        <f>'DATA SISWA'!Y51</f>
        <v>E</v>
      </c>
      <c r="Z54" s="167">
        <f t="shared" si="25"/>
        <v>0</v>
      </c>
      <c r="AA54" s="166" t="str">
        <f>'DATA SISWA'!AA51</f>
        <v>B</v>
      </c>
      <c r="AB54" s="167">
        <f t="shared" si="26"/>
        <v>0</v>
      </c>
      <c r="AC54" s="167" t="str">
        <f>'DATA SISWA'!AC51</f>
        <v>E</v>
      </c>
      <c r="AD54" s="168">
        <f t="shared" si="1"/>
        <v>0</v>
      </c>
      <c r="AE54" s="167" t="str">
        <f>'DATA SISWA'!AE51</f>
        <v>A</v>
      </c>
      <c r="AF54" s="167">
        <f t="shared" si="27"/>
        <v>1.75</v>
      </c>
      <c r="AG54" s="167" t="str">
        <f>'DATA SISWA'!AG51</f>
        <v>B</v>
      </c>
      <c r="AH54" s="168">
        <f t="shared" si="2"/>
        <v>0</v>
      </c>
      <c r="AI54" s="167" t="str">
        <f>'DATA SISWA'!AI51</f>
        <v>C</v>
      </c>
      <c r="AJ54" s="167">
        <f t="shared" si="28"/>
        <v>0</v>
      </c>
      <c r="AK54" s="167" t="str">
        <f>'DATA SISWA'!AK51</f>
        <v>C</v>
      </c>
      <c r="AL54" s="168">
        <f t="shared" si="3"/>
        <v>1.75</v>
      </c>
      <c r="AM54" s="167" t="str">
        <f>'DATA SISWA'!AM51</f>
        <v>E</v>
      </c>
      <c r="AN54" s="167">
        <f t="shared" si="29"/>
        <v>0</v>
      </c>
      <c r="AO54" s="167" t="str">
        <f>'DATA SISWA'!AO51</f>
        <v>E</v>
      </c>
      <c r="AP54" s="168">
        <f t="shared" si="4"/>
        <v>0</v>
      </c>
      <c r="AQ54" s="167" t="str">
        <f>'DATA SISWA'!AQ51</f>
        <v>D</v>
      </c>
      <c r="AR54" s="167">
        <f t="shared" si="30"/>
        <v>0</v>
      </c>
      <c r="AS54" s="167" t="str">
        <f>'DATA SISWA'!AS51</f>
        <v>C</v>
      </c>
      <c r="AT54" s="168">
        <f t="shared" si="5"/>
        <v>0</v>
      </c>
      <c r="AU54" s="167" t="str">
        <f>'DATA SISWA'!AU51</f>
        <v>D</v>
      </c>
      <c r="AV54" s="167">
        <f t="shared" si="31"/>
        <v>0</v>
      </c>
      <c r="AW54" s="167" t="str">
        <f>'DATA SISWA'!AW51</f>
        <v>E</v>
      </c>
      <c r="AX54" s="168">
        <f t="shared" si="6"/>
        <v>0</v>
      </c>
      <c r="AY54" s="167" t="str">
        <f>'DATA SISWA'!AY51</f>
        <v>D</v>
      </c>
      <c r="AZ54" s="167">
        <f t="shared" si="32"/>
        <v>0</v>
      </c>
      <c r="BA54" s="167" t="str">
        <f>'DATA SISWA'!BA51</f>
        <v>E</v>
      </c>
      <c r="BB54" s="168">
        <f t="shared" si="7"/>
        <v>0</v>
      </c>
      <c r="BC54" s="167" t="str">
        <f>'DATA SISWA'!BC51</f>
        <v>A</v>
      </c>
      <c r="BD54" s="167">
        <f t="shared" si="33"/>
        <v>1.75</v>
      </c>
      <c r="BE54" s="167" t="str">
        <f>'DATA SISWA'!BE51</f>
        <v>A</v>
      </c>
      <c r="BF54" s="168">
        <f t="shared" si="8"/>
        <v>0</v>
      </c>
      <c r="BG54" s="167" t="str">
        <f>'DATA SISWA'!BG51</f>
        <v>E</v>
      </c>
      <c r="BH54" s="167">
        <f t="shared" si="34"/>
        <v>1.75</v>
      </c>
      <c r="BI54" s="167" t="str">
        <f>'DATA SISWA'!BI51</f>
        <v>E</v>
      </c>
      <c r="BJ54" s="168">
        <f t="shared" si="9"/>
        <v>0</v>
      </c>
      <c r="BK54" s="167" t="str">
        <f>'DATA SISWA'!BK51</f>
        <v>A</v>
      </c>
      <c r="BL54" s="167">
        <f t="shared" si="35"/>
        <v>0</v>
      </c>
      <c r="BM54" s="167" t="str">
        <f>'DATA SISWA'!BM51</f>
        <v>E</v>
      </c>
      <c r="BN54" s="168">
        <f t="shared" si="10"/>
        <v>1.75</v>
      </c>
      <c r="BO54" s="167" t="str">
        <f>'DATA SISWA'!BO51</f>
        <v>E</v>
      </c>
      <c r="BP54" s="167">
        <f t="shared" si="36"/>
        <v>1.75</v>
      </c>
      <c r="BQ54" s="167" t="str">
        <f>'DATA SISWA'!BQ51</f>
        <v>D</v>
      </c>
      <c r="BR54" s="168">
        <f t="shared" si="11"/>
        <v>1.75</v>
      </c>
      <c r="BS54" s="167" t="str">
        <f>'DATA SISWA'!BS51</f>
        <v>D</v>
      </c>
      <c r="BT54" s="167">
        <f t="shared" si="37"/>
        <v>0</v>
      </c>
      <c r="BU54" s="167" t="str">
        <f>'DATA SISWA'!BU51</f>
        <v>C</v>
      </c>
      <c r="BV54" s="168">
        <f t="shared" si="12"/>
        <v>0</v>
      </c>
      <c r="BW54" s="167" t="str">
        <f>'DATA SISWA'!BW51</f>
        <v>C</v>
      </c>
      <c r="BX54" s="167">
        <f t="shared" si="38"/>
        <v>0</v>
      </c>
      <c r="BY54" s="167" t="str">
        <f>'DATA SISWA'!BY51</f>
        <v>D</v>
      </c>
      <c r="BZ54" s="168">
        <f t="shared" si="13"/>
        <v>1.75</v>
      </c>
      <c r="CA54" s="167" t="str">
        <f>'DATA SISWA'!CA51</f>
        <v>A</v>
      </c>
      <c r="CB54" s="167">
        <f t="shared" si="39"/>
        <v>1.75</v>
      </c>
      <c r="CC54" s="167" t="str">
        <f>'DATA SISWA'!CC51</f>
        <v>E</v>
      </c>
      <c r="CD54" s="168">
        <f t="shared" si="14"/>
        <v>0</v>
      </c>
      <c r="CE54" s="167" t="str">
        <f>'DATA SISWA'!CE51</f>
        <v>D</v>
      </c>
      <c r="CF54" s="167">
        <f t="shared" si="40"/>
        <v>1.75</v>
      </c>
      <c r="CG54" s="167" t="str">
        <f>'DATA SISWA'!CG51</f>
        <v>C</v>
      </c>
      <c r="CH54" s="168">
        <f t="shared" si="15"/>
        <v>1.75</v>
      </c>
      <c r="CI54" s="85">
        <f>'DATA SISWA'!CI51</f>
        <v>4</v>
      </c>
      <c r="CJ54" s="85">
        <f>'DATA SISWA'!CJ51</f>
        <v>3</v>
      </c>
      <c r="CK54" s="85">
        <f>'DATA SISWA'!CK51</f>
        <v>4</v>
      </c>
      <c r="CL54" s="85">
        <f>'DATA SISWA'!CL51</f>
        <v>5</v>
      </c>
      <c r="CM54" s="85">
        <f>'DATA SISWA'!CM51</f>
        <v>5</v>
      </c>
      <c r="CN54" s="96">
        <f>'DATA SISWA'!CN51</f>
        <v>15</v>
      </c>
      <c r="CO54" s="96">
        <f>'DATA SISWA'!CO51</f>
        <v>25</v>
      </c>
      <c r="CP54" s="66">
        <f>'DATA SISWA'!CQ51</f>
        <v>47.25</v>
      </c>
      <c r="CQ54" s="67">
        <f t="shared" si="41"/>
        <v>47.25</v>
      </c>
      <c r="CR54" s="65" t="str">
        <f t="shared" si="42"/>
        <v>-</v>
      </c>
      <c r="CS54" s="65" t="str">
        <f t="shared" si="43"/>
        <v>v</v>
      </c>
      <c r="CT54" s="64" t="str">
        <f t="shared" si="44"/>
        <v>Remedial</v>
      </c>
      <c r="CW54" s="64">
        <v>37</v>
      </c>
      <c r="CX54" s="157" t="str">
        <f>F109</f>
        <v>MAYANG MELISTY</v>
      </c>
      <c r="CY54" s="287" t="s">
        <v>155</v>
      </c>
      <c r="CZ54" s="288"/>
      <c r="DA54" s="64" t="s">
        <v>156</v>
      </c>
      <c r="DB54" s="64" t="s">
        <v>194</v>
      </c>
      <c r="DC54" s="64" t="s">
        <v>158</v>
      </c>
    </row>
    <row r="55" spans="1:107" x14ac:dyDescent="0.25">
      <c r="A55" s="86">
        <v>37</v>
      </c>
      <c r="B55" s="152" t="str">
        <f>'DATA SISWA'!C52</f>
        <v>06-</v>
      </c>
      <c r="C55" s="112" t="str">
        <f>'DATA SISWA'!D52</f>
        <v>005-</v>
      </c>
      <c r="D55" s="112" t="str">
        <f>'DATA SISWA'!E52</f>
        <v>045-</v>
      </c>
      <c r="E55" s="153">
        <f>'DATA SISWA'!F52</f>
        <v>4</v>
      </c>
      <c r="F55" s="95" t="str">
        <f>'DATA SISWA'!B52</f>
        <v>MACHDARINI</v>
      </c>
      <c r="G55" s="166" t="str">
        <f>'DATA SISWA'!G52</f>
        <v>C</v>
      </c>
      <c r="H55" s="167">
        <f t="shared" si="16"/>
        <v>1.75</v>
      </c>
      <c r="I55" s="166" t="str">
        <f>'DATA SISWA'!I52</f>
        <v>E</v>
      </c>
      <c r="J55" s="167">
        <f t="shared" si="17"/>
        <v>1.75</v>
      </c>
      <c r="K55" s="166" t="str">
        <f>'DATA SISWA'!K52</f>
        <v>E</v>
      </c>
      <c r="L55" s="167">
        <f t="shared" si="18"/>
        <v>1.75</v>
      </c>
      <c r="M55" s="166" t="str">
        <f>'DATA SISWA'!M52</f>
        <v>B</v>
      </c>
      <c r="N55" s="167">
        <f t="shared" si="19"/>
        <v>1.75</v>
      </c>
      <c r="O55" s="166" t="str">
        <f>'DATA SISWA'!O52</f>
        <v>D</v>
      </c>
      <c r="P55" s="167">
        <f t="shared" si="20"/>
        <v>0</v>
      </c>
      <c r="Q55" s="166" t="str">
        <f>'DATA SISWA'!Q52</f>
        <v>B</v>
      </c>
      <c r="R55" s="167">
        <f t="shared" si="21"/>
        <v>1.75</v>
      </c>
      <c r="S55" s="166" t="str">
        <f>'DATA SISWA'!S52</f>
        <v>D</v>
      </c>
      <c r="T55" s="167">
        <f t="shared" si="22"/>
        <v>1.75</v>
      </c>
      <c r="U55" s="166" t="str">
        <f>'DATA SISWA'!U52</f>
        <v>C</v>
      </c>
      <c r="V55" s="167">
        <f t="shared" si="23"/>
        <v>0</v>
      </c>
      <c r="W55" s="166" t="str">
        <f>'DATA SISWA'!W52</f>
        <v>B</v>
      </c>
      <c r="X55" s="167">
        <f t="shared" si="24"/>
        <v>0</v>
      </c>
      <c r="Y55" s="166" t="str">
        <f>'DATA SISWA'!Y52</f>
        <v>C</v>
      </c>
      <c r="Z55" s="167">
        <f t="shared" si="25"/>
        <v>1.75</v>
      </c>
      <c r="AA55" s="166" t="str">
        <f>'DATA SISWA'!AA52</f>
        <v>C</v>
      </c>
      <c r="AB55" s="167">
        <f t="shared" si="26"/>
        <v>1.75</v>
      </c>
      <c r="AC55" s="167" t="str">
        <f>'DATA SISWA'!AC52</f>
        <v>B</v>
      </c>
      <c r="AD55" s="168">
        <f t="shared" si="1"/>
        <v>1.75</v>
      </c>
      <c r="AE55" s="167" t="str">
        <f>'DATA SISWA'!AE52</f>
        <v>B</v>
      </c>
      <c r="AF55" s="167">
        <f t="shared" si="27"/>
        <v>0</v>
      </c>
      <c r="AG55" s="167" t="str">
        <f>'DATA SISWA'!AG52</f>
        <v>B</v>
      </c>
      <c r="AH55" s="168">
        <f t="shared" si="2"/>
        <v>0</v>
      </c>
      <c r="AI55" s="167" t="str">
        <f>'DATA SISWA'!AI52</f>
        <v>C</v>
      </c>
      <c r="AJ55" s="167">
        <f t="shared" si="28"/>
        <v>0</v>
      </c>
      <c r="AK55" s="167" t="str">
        <f>'DATA SISWA'!AK52</f>
        <v>D</v>
      </c>
      <c r="AL55" s="168">
        <f t="shared" si="3"/>
        <v>0</v>
      </c>
      <c r="AM55" s="167" t="str">
        <f>'DATA SISWA'!AM52</f>
        <v>E</v>
      </c>
      <c r="AN55" s="167">
        <f t="shared" si="29"/>
        <v>0</v>
      </c>
      <c r="AO55" s="167" t="str">
        <f>'DATA SISWA'!AO52</f>
        <v>C</v>
      </c>
      <c r="AP55" s="168">
        <f t="shared" si="4"/>
        <v>1.75</v>
      </c>
      <c r="AQ55" s="167" t="str">
        <f>'DATA SISWA'!AQ52</f>
        <v>C</v>
      </c>
      <c r="AR55" s="167">
        <f t="shared" si="30"/>
        <v>1.75</v>
      </c>
      <c r="AS55" s="167" t="str">
        <f>'DATA SISWA'!AS52</f>
        <v>C</v>
      </c>
      <c r="AT55" s="168">
        <f t="shared" si="5"/>
        <v>0</v>
      </c>
      <c r="AU55" s="167" t="str">
        <f>'DATA SISWA'!AU52</f>
        <v>B</v>
      </c>
      <c r="AV55" s="167">
        <f t="shared" si="31"/>
        <v>1.75</v>
      </c>
      <c r="AW55" s="167" t="str">
        <f>'DATA SISWA'!AW52</f>
        <v>D</v>
      </c>
      <c r="AX55" s="168">
        <f t="shared" si="6"/>
        <v>0</v>
      </c>
      <c r="AY55" s="167" t="str">
        <f>'DATA SISWA'!AY52</f>
        <v>D</v>
      </c>
      <c r="AZ55" s="167">
        <f t="shared" si="32"/>
        <v>0</v>
      </c>
      <c r="BA55" s="167" t="str">
        <f>'DATA SISWA'!BA52</f>
        <v>E</v>
      </c>
      <c r="BB55" s="168">
        <f t="shared" si="7"/>
        <v>0</v>
      </c>
      <c r="BC55" s="167" t="str">
        <f>'DATA SISWA'!BC52</f>
        <v>C</v>
      </c>
      <c r="BD55" s="167">
        <f t="shared" si="33"/>
        <v>0</v>
      </c>
      <c r="BE55" s="167" t="str">
        <f>'DATA SISWA'!BE52</f>
        <v>B</v>
      </c>
      <c r="BF55" s="168">
        <f t="shared" si="8"/>
        <v>0</v>
      </c>
      <c r="BG55" s="167" t="str">
        <f>'DATA SISWA'!BG52</f>
        <v>E</v>
      </c>
      <c r="BH55" s="167">
        <f t="shared" si="34"/>
        <v>1.75</v>
      </c>
      <c r="BI55" s="167" t="str">
        <f>'DATA SISWA'!BI52</f>
        <v>B</v>
      </c>
      <c r="BJ55" s="168">
        <f t="shared" si="9"/>
        <v>1.75</v>
      </c>
      <c r="BK55" s="167" t="str">
        <f>'DATA SISWA'!BK52</f>
        <v>E</v>
      </c>
      <c r="BL55" s="167">
        <f t="shared" si="35"/>
        <v>0</v>
      </c>
      <c r="BM55" s="167" t="str">
        <f>'DATA SISWA'!BM52</f>
        <v>E</v>
      </c>
      <c r="BN55" s="168">
        <f t="shared" si="10"/>
        <v>1.75</v>
      </c>
      <c r="BO55" s="167" t="str">
        <f>'DATA SISWA'!BO52</f>
        <v>C</v>
      </c>
      <c r="BP55" s="167">
        <f t="shared" si="36"/>
        <v>0</v>
      </c>
      <c r="BQ55" s="167" t="str">
        <f>'DATA SISWA'!BQ52</f>
        <v>D</v>
      </c>
      <c r="BR55" s="168">
        <f t="shared" si="11"/>
        <v>1.75</v>
      </c>
      <c r="BS55" s="167" t="str">
        <f>'DATA SISWA'!BS52</f>
        <v>E</v>
      </c>
      <c r="BT55" s="167">
        <f t="shared" si="37"/>
        <v>1.75</v>
      </c>
      <c r="BU55" s="167" t="str">
        <f>'DATA SISWA'!BU52</f>
        <v>D</v>
      </c>
      <c r="BV55" s="168">
        <f t="shared" si="12"/>
        <v>1.75</v>
      </c>
      <c r="BW55" s="167" t="str">
        <f>'DATA SISWA'!BW52</f>
        <v>D</v>
      </c>
      <c r="BX55" s="167">
        <f t="shared" si="38"/>
        <v>0</v>
      </c>
      <c r="BY55" s="167" t="str">
        <f>'DATA SISWA'!BY52</f>
        <v>D</v>
      </c>
      <c r="BZ55" s="168">
        <f t="shared" si="13"/>
        <v>1.75</v>
      </c>
      <c r="CA55" s="167" t="str">
        <f>'DATA SISWA'!CA52</f>
        <v>A</v>
      </c>
      <c r="CB55" s="167">
        <f t="shared" si="39"/>
        <v>1.75</v>
      </c>
      <c r="CC55" s="167" t="str">
        <f>'DATA SISWA'!CC52</f>
        <v>B</v>
      </c>
      <c r="CD55" s="168">
        <f t="shared" si="14"/>
        <v>0</v>
      </c>
      <c r="CE55" s="167" t="str">
        <f>'DATA SISWA'!CE52</f>
        <v>D</v>
      </c>
      <c r="CF55" s="167">
        <f t="shared" si="40"/>
        <v>1.75</v>
      </c>
      <c r="CG55" s="167" t="str">
        <f>'DATA SISWA'!CG52</f>
        <v>E</v>
      </c>
      <c r="CH55" s="168">
        <f t="shared" si="15"/>
        <v>0</v>
      </c>
      <c r="CI55" s="85">
        <f>'DATA SISWA'!CI52</f>
        <v>3</v>
      </c>
      <c r="CJ55" s="85">
        <f>'DATA SISWA'!CJ52</f>
        <v>2</v>
      </c>
      <c r="CK55" s="85">
        <f>'DATA SISWA'!CK52</f>
        <v>6</v>
      </c>
      <c r="CL55" s="85">
        <f>'DATA SISWA'!CL52</f>
        <v>6</v>
      </c>
      <c r="CM55" s="85">
        <f>'DATA SISWA'!CM52</f>
        <v>0</v>
      </c>
      <c r="CN55" s="96">
        <f>'DATA SISWA'!CN52</f>
        <v>21</v>
      </c>
      <c r="CO55" s="96">
        <f>'DATA SISWA'!CO52</f>
        <v>19</v>
      </c>
      <c r="CP55" s="66">
        <f>'DATA SISWA'!CQ52</f>
        <v>53.75</v>
      </c>
      <c r="CQ55" s="67">
        <f t="shared" si="41"/>
        <v>53.75</v>
      </c>
      <c r="CR55" s="65" t="str">
        <f t="shared" si="42"/>
        <v>-</v>
      </c>
      <c r="CS55" s="65" t="str">
        <f t="shared" si="43"/>
        <v>v</v>
      </c>
      <c r="CT55" s="64" t="str">
        <f t="shared" si="44"/>
        <v>Remedial</v>
      </c>
      <c r="CW55" s="64">
        <v>38</v>
      </c>
      <c r="CX55" s="157" t="str">
        <f>F111</f>
        <v>NUR ISTIKA ANGGRAINI</v>
      </c>
      <c r="CY55" s="287" t="s">
        <v>155</v>
      </c>
      <c r="CZ55" s="288"/>
      <c r="DA55" s="64" t="s">
        <v>156</v>
      </c>
      <c r="DB55" s="64" t="s">
        <v>195</v>
      </c>
      <c r="DC55" s="64" t="s">
        <v>158</v>
      </c>
    </row>
    <row r="56" spans="1:107" x14ac:dyDescent="0.25">
      <c r="A56" s="87">
        <v>38</v>
      </c>
      <c r="B56" s="152" t="str">
        <f>'DATA SISWA'!C53</f>
        <v>06-</v>
      </c>
      <c r="C56" s="112" t="str">
        <f>'DATA SISWA'!D53</f>
        <v>005-</v>
      </c>
      <c r="D56" s="112" t="str">
        <f>'DATA SISWA'!E53</f>
        <v>046-</v>
      </c>
      <c r="E56" s="153">
        <f>'DATA SISWA'!F53</f>
        <v>3</v>
      </c>
      <c r="F56" s="95" t="str">
        <f>'DATA SISWA'!B53</f>
        <v>MUHAMMAD ARSYAD</v>
      </c>
      <c r="G56" s="166" t="str">
        <f>'DATA SISWA'!G53</f>
        <v>C</v>
      </c>
      <c r="H56" s="167">
        <f t="shared" si="16"/>
        <v>1.75</v>
      </c>
      <c r="I56" s="166" t="str">
        <f>'DATA SISWA'!I53</f>
        <v>E</v>
      </c>
      <c r="J56" s="167">
        <f t="shared" si="17"/>
        <v>1.75</v>
      </c>
      <c r="K56" s="166" t="str">
        <f>'DATA SISWA'!K53</f>
        <v>E</v>
      </c>
      <c r="L56" s="167">
        <f t="shared" si="18"/>
        <v>1.75</v>
      </c>
      <c r="M56" s="166" t="str">
        <f>'DATA SISWA'!M53</f>
        <v>A</v>
      </c>
      <c r="N56" s="167">
        <f t="shared" si="19"/>
        <v>0</v>
      </c>
      <c r="O56" s="166" t="str">
        <f>'DATA SISWA'!O53</f>
        <v>E</v>
      </c>
      <c r="P56" s="167">
        <f t="shared" si="20"/>
        <v>0</v>
      </c>
      <c r="Q56" s="166" t="str">
        <f>'DATA SISWA'!Q53</f>
        <v>D</v>
      </c>
      <c r="R56" s="167">
        <f t="shared" si="21"/>
        <v>0</v>
      </c>
      <c r="S56" s="166" t="str">
        <f>'DATA SISWA'!S53</f>
        <v>B</v>
      </c>
      <c r="T56" s="167">
        <f t="shared" si="22"/>
        <v>0</v>
      </c>
      <c r="U56" s="166" t="str">
        <f>'DATA SISWA'!U53</f>
        <v>C</v>
      </c>
      <c r="V56" s="167">
        <f t="shared" si="23"/>
        <v>0</v>
      </c>
      <c r="W56" s="166" t="str">
        <f>'DATA SISWA'!W53</f>
        <v>B</v>
      </c>
      <c r="X56" s="167">
        <f t="shared" si="24"/>
        <v>0</v>
      </c>
      <c r="Y56" s="166" t="str">
        <f>'DATA SISWA'!Y53</f>
        <v>A</v>
      </c>
      <c r="Z56" s="167">
        <f t="shared" si="25"/>
        <v>0</v>
      </c>
      <c r="AA56" s="166" t="str">
        <f>'DATA SISWA'!AA53</f>
        <v>A</v>
      </c>
      <c r="AB56" s="167">
        <f t="shared" si="26"/>
        <v>0</v>
      </c>
      <c r="AC56" s="167" t="str">
        <f>'DATA SISWA'!AC53</f>
        <v>E</v>
      </c>
      <c r="AD56" s="168">
        <f t="shared" si="1"/>
        <v>0</v>
      </c>
      <c r="AE56" s="167" t="str">
        <f>'DATA SISWA'!AE53</f>
        <v>A</v>
      </c>
      <c r="AF56" s="167">
        <f t="shared" si="27"/>
        <v>1.75</v>
      </c>
      <c r="AG56" s="167" t="str">
        <f>'DATA SISWA'!AG53</f>
        <v>A</v>
      </c>
      <c r="AH56" s="168">
        <f t="shared" si="2"/>
        <v>1.75</v>
      </c>
      <c r="AI56" s="167" t="str">
        <f>'DATA SISWA'!AI53</f>
        <v>B</v>
      </c>
      <c r="AJ56" s="167">
        <f t="shared" si="28"/>
        <v>0</v>
      </c>
      <c r="AK56" s="167" t="str">
        <f>'DATA SISWA'!AK53</f>
        <v>A</v>
      </c>
      <c r="AL56" s="168">
        <f t="shared" si="3"/>
        <v>0</v>
      </c>
      <c r="AM56" s="167" t="str">
        <f>'DATA SISWA'!AM53</f>
        <v>E</v>
      </c>
      <c r="AN56" s="167">
        <f t="shared" si="29"/>
        <v>0</v>
      </c>
      <c r="AO56" s="167" t="str">
        <f>'DATA SISWA'!AO53</f>
        <v>C</v>
      </c>
      <c r="AP56" s="168">
        <f t="shared" si="4"/>
        <v>1.75</v>
      </c>
      <c r="AQ56" s="167" t="str">
        <f>'DATA SISWA'!AQ53</f>
        <v>C</v>
      </c>
      <c r="AR56" s="167">
        <f t="shared" si="30"/>
        <v>1.75</v>
      </c>
      <c r="AS56" s="167" t="str">
        <f>'DATA SISWA'!AS53</f>
        <v>A</v>
      </c>
      <c r="AT56" s="168">
        <f t="shared" si="5"/>
        <v>1.75</v>
      </c>
      <c r="AU56" s="167" t="str">
        <f>'DATA SISWA'!AU53</f>
        <v>A</v>
      </c>
      <c r="AV56" s="167">
        <f t="shared" si="31"/>
        <v>0</v>
      </c>
      <c r="AW56" s="167" t="str">
        <f>'DATA SISWA'!AW53</f>
        <v>D</v>
      </c>
      <c r="AX56" s="168">
        <f t="shared" si="6"/>
        <v>0</v>
      </c>
      <c r="AY56" s="167" t="str">
        <f>'DATA SISWA'!AY53</f>
        <v>D</v>
      </c>
      <c r="AZ56" s="167">
        <f t="shared" si="32"/>
        <v>0</v>
      </c>
      <c r="BA56" s="167" t="str">
        <f>'DATA SISWA'!BA53</f>
        <v>D</v>
      </c>
      <c r="BB56" s="168">
        <f t="shared" si="7"/>
        <v>0</v>
      </c>
      <c r="BC56" s="167" t="str">
        <f>'DATA SISWA'!BC53</f>
        <v>A</v>
      </c>
      <c r="BD56" s="167">
        <f t="shared" si="33"/>
        <v>1.75</v>
      </c>
      <c r="BE56" s="167" t="str">
        <f>'DATA SISWA'!BE53</f>
        <v>C</v>
      </c>
      <c r="BF56" s="168">
        <f t="shared" si="8"/>
        <v>0</v>
      </c>
      <c r="BG56" s="167" t="str">
        <f>'DATA SISWA'!BG53</f>
        <v>D</v>
      </c>
      <c r="BH56" s="167">
        <f t="shared" si="34"/>
        <v>0</v>
      </c>
      <c r="BI56" s="167" t="str">
        <f>'DATA SISWA'!BI53</f>
        <v>B</v>
      </c>
      <c r="BJ56" s="168">
        <f t="shared" si="9"/>
        <v>1.75</v>
      </c>
      <c r="BK56" s="167" t="str">
        <f>'DATA SISWA'!BK53</f>
        <v>C</v>
      </c>
      <c r="BL56" s="167">
        <f t="shared" si="35"/>
        <v>0</v>
      </c>
      <c r="BM56" s="167" t="str">
        <f>'DATA SISWA'!BM53</f>
        <v>E</v>
      </c>
      <c r="BN56" s="168">
        <f t="shared" si="10"/>
        <v>1.75</v>
      </c>
      <c r="BO56" s="167" t="str">
        <f>'DATA SISWA'!BO53</f>
        <v>E</v>
      </c>
      <c r="BP56" s="167">
        <f t="shared" si="36"/>
        <v>1.75</v>
      </c>
      <c r="BQ56" s="167" t="str">
        <f>'DATA SISWA'!BQ53</f>
        <v>D</v>
      </c>
      <c r="BR56" s="168">
        <f t="shared" si="11"/>
        <v>1.75</v>
      </c>
      <c r="BS56" s="167" t="str">
        <f>'DATA SISWA'!BS53</f>
        <v>D</v>
      </c>
      <c r="BT56" s="167">
        <f t="shared" si="37"/>
        <v>0</v>
      </c>
      <c r="BU56" s="167" t="str">
        <f>'DATA SISWA'!BU53</f>
        <v>D</v>
      </c>
      <c r="BV56" s="168">
        <f t="shared" si="12"/>
        <v>1.75</v>
      </c>
      <c r="BW56" s="167" t="str">
        <f>'DATA SISWA'!BW53</f>
        <v>C</v>
      </c>
      <c r="BX56" s="167">
        <f t="shared" si="38"/>
        <v>0</v>
      </c>
      <c r="BY56" s="167" t="str">
        <f>'DATA SISWA'!BY53</f>
        <v>D</v>
      </c>
      <c r="BZ56" s="168">
        <f t="shared" si="13"/>
        <v>1.75</v>
      </c>
      <c r="CA56" s="167" t="str">
        <f>'DATA SISWA'!CA53</f>
        <v>A</v>
      </c>
      <c r="CB56" s="167">
        <f t="shared" si="39"/>
        <v>1.75</v>
      </c>
      <c r="CC56" s="167" t="str">
        <f>'DATA SISWA'!CC53</f>
        <v>E</v>
      </c>
      <c r="CD56" s="168">
        <f t="shared" si="14"/>
        <v>0</v>
      </c>
      <c r="CE56" s="167" t="str">
        <f>'DATA SISWA'!CE53</f>
        <v>A</v>
      </c>
      <c r="CF56" s="167">
        <f t="shared" si="40"/>
        <v>0</v>
      </c>
      <c r="CG56" s="167" t="str">
        <f>'DATA SISWA'!CG53</f>
        <v>C</v>
      </c>
      <c r="CH56" s="168">
        <f t="shared" si="15"/>
        <v>1.75</v>
      </c>
      <c r="CI56" s="85">
        <f>'DATA SISWA'!CI53</f>
        <v>4</v>
      </c>
      <c r="CJ56" s="85">
        <f>'DATA SISWA'!CJ53</f>
        <v>0</v>
      </c>
      <c r="CK56" s="85">
        <f>'DATA SISWA'!CK53</f>
        <v>3</v>
      </c>
      <c r="CL56" s="85">
        <f>'DATA SISWA'!CL53</f>
        <v>5</v>
      </c>
      <c r="CM56" s="85">
        <f>'DATA SISWA'!CM53</f>
        <v>2</v>
      </c>
      <c r="CN56" s="96">
        <f>'DATA SISWA'!CN53</f>
        <v>17</v>
      </c>
      <c r="CO56" s="96">
        <f>'DATA SISWA'!CO53</f>
        <v>23</v>
      </c>
      <c r="CP56" s="66">
        <f>'DATA SISWA'!CQ53</f>
        <v>43.75</v>
      </c>
      <c r="CQ56" s="67">
        <f t="shared" si="41"/>
        <v>43.75</v>
      </c>
      <c r="CR56" s="65" t="str">
        <f t="shared" si="42"/>
        <v>-</v>
      </c>
      <c r="CS56" s="65" t="str">
        <f t="shared" si="43"/>
        <v>v</v>
      </c>
      <c r="CT56" s="64" t="str">
        <f t="shared" si="44"/>
        <v>Remedial</v>
      </c>
      <c r="CW56" s="64">
        <v>39</v>
      </c>
      <c r="CX56" s="157" t="str">
        <f>F114</f>
        <v>RIZKY MASRIDHO</v>
      </c>
      <c r="CY56" s="287" t="s">
        <v>155</v>
      </c>
      <c r="CZ56" s="288"/>
      <c r="DA56" s="64" t="s">
        <v>156</v>
      </c>
      <c r="DB56" s="64" t="s">
        <v>196</v>
      </c>
      <c r="DC56" s="64" t="s">
        <v>158</v>
      </c>
    </row>
    <row r="57" spans="1:107" x14ac:dyDescent="0.25">
      <c r="A57" s="87">
        <v>39</v>
      </c>
      <c r="B57" s="152" t="str">
        <f>'DATA SISWA'!C54</f>
        <v>06-</v>
      </c>
      <c r="C57" s="112" t="str">
        <f>'DATA SISWA'!D54</f>
        <v>005-</v>
      </c>
      <c r="D57" s="112" t="str">
        <f>'DATA SISWA'!E54</f>
        <v>047-</v>
      </c>
      <c r="E57" s="153">
        <f>'DATA SISWA'!F54</f>
        <v>2</v>
      </c>
      <c r="F57" s="95" t="str">
        <f>'DATA SISWA'!B54</f>
        <v>MUHAMMAD RIFKI</v>
      </c>
      <c r="G57" s="166" t="str">
        <f>'DATA SISWA'!G54</f>
        <v>C</v>
      </c>
      <c r="H57" s="167">
        <f t="shared" si="16"/>
        <v>1.75</v>
      </c>
      <c r="I57" s="166" t="str">
        <f>'DATA SISWA'!I54</f>
        <v>E</v>
      </c>
      <c r="J57" s="167">
        <f t="shared" si="17"/>
        <v>1.75</v>
      </c>
      <c r="K57" s="166" t="str">
        <f>'DATA SISWA'!K54</f>
        <v>E</v>
      </c>
      <c r="L57" s="167">
        <f t="shared" si="18"/>
        <v>1.75</v>
      </c>
      <c r="M57" s="166" t="str">
        <f>'DATA SISWA'!M54</f>
        <v>A</v>
      </c>
      <c r="N57" s="167">
        <f t="shared" si="19"/>
        <v>0</v>
      </c>
      <c r="O57" s="166" t="str">
        <f>'DATA SISWA'!O54</f>
        <v>A</v>
      </c>
      <c r="P57" s="167">
        <f t="shared" si="20"/>
        <v>0</v>
      </c>
      <c r="Q57" s="166" t="str">
        <f>'DATA SISWA'!Q54</f>
        <v>A</v>
      </c>
      <c r="R57" s="167">
        <f t="shared" si="21"/>
        <v>0</v>
      </c>
      <c r="S57" s="166" t="str">
        <f>'DATA SISWA'!S54</f>
        <v>B</v>
      </c>
      <c r="T57" s="167">
        <f t="shared" si="22"/>
        <v>0</v>
      </c>
      <c r="U57" s="166" t="str">
        <f>'DATA SISWA'!U54</f>
        <v>B</v>
      </c>
      <c r="V57" s="167">
        <f t="shared" si="23"/>
        <v>0</v>
      </c>
      <c r="W57" s="166" t="str">
        <f>'DATA SISWA'!W54</f>
        <v>C</v>
      </c>
      <c r="X57" s="167">
        <f t="shared" si="24"/>
        <v>0</v>
      </c>
      <c r="Y57" s="166" t="str">
        <f>'DATA SISWA'!Y54</f>
        <v>B</v>
      </c>
      <c r="Z57" s="167">
        <f t="shared" si="25"/>
        <v>0</v>
      </c>
      <c r="AA57" s="166" t="str">
        <f>'DATA SISWA'!AA54</f>
        <v>A</v>
      </c>
      <c r="AB57" s="167">
        <f t="shared" si="26"/>
        <v>0</v>
      </c>
      <c r="AC57" s="167" t="str">
        <f>'DATA SISWA'!AC54</f>
        <v>A</v>
      </c>
      <c r="AD57" s="168">
        <f t="shared" si="1"/>
        <v>0</v>
      </c>
      <c r="AE57" s="167" t="str">
        <f>'DATA SISWA'!AE54</f>
        <v>B</v>
      </c>
      <c r="AF57" s="167">
        <f t="shared" si="27"/>
        <v>0</v>
      </c>
      <c r="AG57" s="167" t="str">
        <f>'DATA SISWA'!AG54</f>
        <v>B</v>
      </c>
      <c r="AH57" s="168">
        <f t="shared" si="2"/>
        <v>0</v>
      </c>
      <c r="AI57" s="167" t="str">
        <f>'DATA SISWA'!AI54</f>
        <v>A</v>
      </c>
      <c r="AJ57" s="167">
        <f t="shared" si="28"/>
        <v>0</v>
      </c>
      <c r="AK57" s="167" t="str">
        <f>'DATA SISWA'!AK54</f>
        <v>B</v>
      </c>
      <c r="AL57" s="168">
        <f t="shared" si="3"/>
        <v>0</v>
      </c>
      <c r="AM57" s="167" t="str">
        <f>'DATA SISWA'!AM54</f>
        <v>A</v>
      </c>
      <c r="AN57" s="167">
        <f t="shared" si="29"/>
        <v>1.75</v>
      </c>
      <c r="AO57" s="167" t="str">
        <f>'DATA SISWA'!AO54</f>
        <v>D</v>
      </c>
      <c r="AP57" s="168">
        <f t="shared" si="4"/>
        <v>0</v>
      </c>
      <c r="AQ57" s="167" t="str">
        <f>'DATA SISWA'!AQ54</f>
        <v>E</v>
      </c>
      <c r="AR57" s="167">
        <f t="shared" si="30"/>
        <v>0</v>
      </c>
      <c r="AS57" s="167" t="str">
        <f>'DATA SISWA'!AS54</f>
        <v>C</v>
      </c>
      <c r="AT57" s="168">
        <f t="shared" si="5"/>
        <v>0</v>
      </c>
      <c r="AU57" s="167" t="str">
        <f>'DATA SISWA'!AU54</f>
        <v>B</v>
      </c>
      <c r="AV57" s="167">
        <f t="shared" si="31"/>
        <v>1.75</v>
      </c>
      <c r="AW57" s="167" t="str">
        <f>'DATA SISWA'!AW54</f>
        <v>E</v>
      </c>
      <c r="AX57" s="168">
        <f t="shared" si="6"/>
        <v>0</v>
      </c>
      <c r="AY57" s="167" t="str">
        <f>'DATA SISWA'!AY54</f>
        <v>D</v>
      </c>
      <c r="AZ57" s="167">
        <f t="shared" si="32"/>
        <v>0</v>
      </c>
      <c r="BA57" s="167" t="str">
        <f>'DATA SISWA'!BA54</f>
        <v>E</v>
      </c>
      <c r="BB57" s="168">
        <f t="shared" si="7"/>
        <v>0</v>
      </c>
      <c r="BC57" s="167" t="str">
        <f>'DATA SISWA'!BC54</f>
        <v>A</v>
      </c>
      <c r="BD57" s="167">
        <f t="shared" si="33"/>
        <v>1.75</v>
      </c>
      <c r="BE57" s="167" t="str">
        <f>'DATA SISWA'!BE54</f>
        <v>E</v>
      </c>
      <c r="BF57" s="168">
        <f t="shared" si="8"/>
        <v>1.75</v>
      </c>
      <c r="BG57" s="167" t="str">
        <f>'DATA SISWA'!BG54</f>
        <v>E</v>
      </c>
      <c r="BH57" s="167">
        <f t="shared" si="34"/>
        <v>1.75</v>
      </c>
      <c r="BI57" s="167" t="str">
        <f>'DATA SISWA'!BI54</f>
        <v>B</v>
      </c>
      <c r="BJ57" s="168">
        <f t="shared" si="9"/>
        <v>1.75</v>
      </c>
      <c r="BK57" s="167" t="str">
        <f>'DATA SISWA'!BK54</f>
        <v>B</v>
      </c>
      <c r="BL57" s="167">
        <f t="shared" si="35"/>
        <v>1.75</v>
      </c>
      <c r="BM57" s="167" t="str">
        <f>'DATA SISWA'!BM54</f>
        <v>E</v>
      </c>
      <c r="BN57" s="168">
        <f t="shared" si="10"/>
        <v>1.75</v>
      </c>
      <c r="BO57" s="167" t="str">
        <f>'DATA SISWA'!BO54</f>
        <v>E</v>
      </c>
      <c r="BP57" s="167">
        <f t="shared" si="36"/>
        <v>1.75</v>
      </c>
      <c r="BQ57" s="167" t="str">
        <f>'DATA SISWA'!BQ54</f>
        <v>D</v>
      </c>
      <c r="BR57" s="168">
        <f t="shared" si="11"/>
        <v>1.75</v>
      </c>
      <c r="BS57" s="167" t="str">
        <f>'DATA SISWA'!BS54</f>
        <v>D</v>
      </c>
      <c r="BT57" s="167">
        <f t="shared" si="37"/>
        <v>0</v>
      </c>
      <c r="BU57" s="167" t="str">
        <f>'DATA SISWA'!BU54</f>
        <v>B</v>
      </c>
      <c r="BV57" s="168">
        <f t="shared" si="12"/>
        <v>0</v>
      </c>
      <c r="BW57" s="167" t="str">
        <f>'DATA SISWA'!BW54</f>
        <v>E</v>
      </c>
      <c r="BX57" s="167">
        <f t="shared" si="38"/>
        <v>0</v>
      </c>
      <c r="BY57" s="167" t="str">
        <f>'DATA SISWA'!BY54</f>
        <v>C</v>
      </c>
      <c r="BZ57" s="168">
        <f t="shared" si="13"/>
        <v>0</v>
      </c>
      <c r="CA57" s="167" t="str">
        <f>'DATA SISWA'!CA54</f>
        <v>A</v>
      </c>
      <c r="CB57" s="167">
        <f t="shared" si="39"/>
        <v>1.75</v>
      </c>
      <c r="CC57" s="167" t="str">
        <f>'DATA SISWA'!CC54</f>
        <v>B</v>
      </c>
      <c r="CD57" s="168">
        <f t="shared" si="14"/>
        <v>0</v>
      </c>
      <c r="CE57" s="167" t="str">
        <f>'DATA SISWA'!CE54</f>
        <v>A</v>
      </c>
      <c r="CF57" s="167">
        <f t="shared" si="40"/>
        <v>0</v>
      </c>
      <c r="CG57" s="167" t="str">
        <f>'DATA SISWA'!CG54</f>
        <v>E</v>
      </c>
      <c r="CH57" s="168">
        <f t="shared" si="15"/>
        <v>0</v>
      </c>
      <c r="CI57" s="85">
        <f>'DATA SISWA'!CI54</f>
        <v>4</v>
      </c>
      <c r="CJ57" s="85">
        <f>'DATA SISWA'!CJ54</f>
        <v>2</v>
      </c>
      <c r="CK57" s="85">
        <f>'DATA SISWA'!CK54</f>
        <v>3</v>
      </c>
      <c r="CL57" s="85">
        <f>'DATA SISWA'!CL54</f>
        <v>5</v>
      </c>
      <c r="CM57" s="85">
        <f>'DATA SISWA'!CM54</f>
        <v>3</v>
      </c>
      <c r="CN57" s="96">
        <f>'DATA SISWA'!CN54</f>
        <v>14</v>
      </c>
      <c r="CO57" s="96">
        <f>'DATA SISWA'!CO54</f>
        <v>26</v>
      </c>
      <c r="CP57" s="66">
        <f>'DATA SISWA'!CQ54</f>
        <v>41.5</v>
      </c>
      <c r="CQ57" s="67">
        <f t="shared" si="41"/>
        <v>41.5</v>
      </c>
      <c r="CR57" s="65" t="str">
        <f t="shared" si="42"/>
        <v>-</v>
      </c>
      <c r="CS57" s="65" t="str">
        <f t="shared" si="43"/>
        <v>v</v>
      </c>
      <c r="CT57" s="64" t="str">
        <f t="shared" si="44"/>
        <v>Remedial</v>
      </c>
      <c r="CW57" s="64">
        <v>40</v>
      </c>
      <c r="CX57" s="157" t="str">
        <f>F116</f>
        <v>SYAHRIL RAMADHANA</v>
      </c>
      <c r="CY57" s="287" t="s">
        <v>155</v>
      </c>
      <c r="CZ57" s="288"/>
      <c r="DA57" s="64" t="s">
        <v>156</v>
      </c>
      <c r="DB57" s="64" t="s">
        <v>197</v>
      </c>
      <c r="DC57" s="64" t="s">
        <v>158</v>
      </c>
    </row>
    <row r="58" spans="1:107" x14ac:dyDescent="0.25">
      <c r="A58" s="86">
        <v>40</v>
      </c>
      <c r="B58" s="152" t="str">
        <f>'DATA SISWA'!C55</f>
        <v>06-</v>
      </c>
      <c r="C58" s="112" t="str">
        <f>'DATA SISWA'!D55</f>
        <v>005-</v>
      </c>
      <c r="D58" s="112" t="str">
        <f>'DATA SISWA'!E55</f>
        <v>049-</v>
      </c>
      <c r="E58" s="153">
        <f>'DATA SISWA'!F55</f>
        <v>8</v>
      </c>
      <c r="F58" s="95" t="str">
        <f>'DATA SISWA'!B55</f>
        <v>NURFADILAH UTARI</v>
      </c>
      <c r="G58" s="166" t="str">
        <f>'DATA SISWA'!G55</f>
        <v>C</v>
      </c>
      <c r="H58" s="167">
        <f t="shared" si="16"/>
        <v>1.75</v>
      </c>
      <c r="I58" s="166" t="str">
        <f>'DATA SISWA'!I55</f>
        <v>E</v>
      </c>
      <c r="J58" s="167">
        <f t="shared" si="17"/>
        <v>1.75</v>
      </c>
      <c r="K58" s="166" t="str">
        <f>'DATA SISWA'!K55</f>
        <v>X</v>
      </c>
      <c r="L58" s="167">
        <f t="shared" si="18"/>
        <v>0</v>
      </c>
      <c r="M58" s="166" t="str">
        <f>'DATA SISWA'!M55</f>
        <v>A</v>
      </c>
      <c r="N58" s="167">
        <f t="shared" si="19"/>
        <v>0</v>
      </c>
      <c r="O58" s="166" t="str">
        <f>'DATA SISWA'!O55</f>
        <v>E</v>
      </c>
      <c r="P58" s="167">
        <f t="shared" si="20"/>
        <v>0</v>
      </c>
      <c r="Q58" s="166" t="str">
        <f>'DATA SISWA'!Q55</f>
        <v>B</v>
      </c>
      <c r="R58" s="167">
        <f t="shared" si="21"/>
        <v>1.75</v>
      </c>
      <c r="S58" s="166" t="str">
        <f>'DATA SISWA'!S55</f>
        <v>D</v>
      </c>
      <c r="T58" s="167">
        <f t="shared" si="22"/>
        <v>1.75</v>
      </c>
      <c r="U58" s="166" t="str">
        <f>'DATA SISWA'!U55</f>
        <v>C</v>
      </c>
      <c r="V58" s="167">
        <f t="shared" si="23"/>
        <v>0</v>
      </c>
      <c r="W58" s="166" t="str">
        <f>'DATA SISWA'!W55</f>
        <v>A</v>
      </c>
      <c r="X58" s="167">
        <f t="shared" si="24"/>
        <v>1.75</v>
      </c>
      <c r="Y58" s="166" t="str">
        <f>'DATA SISWA'!Y55</f>
        <v>A</v>
      </c>
      <c r="Z58" s="167">
        <f t="shared" si="25"/>
        <v>0</v>
      </c>
      <c r="AA58" s="166" t="str">
        <f>'DATA SISWA'!AA55</f>
        <v>A</v>
      </c>
      <c r="AB58" s="167">
        <f t="shared" si="26"/>
        <v>0</v>
      </c>
      <c r="AC58" s="167" t="str">
        <f>'DATA SISWA'!AC55</f>
        <v>B</v>
      </c>
      <c r="AD58" s="168">
        <f t="shared" si="1"/>
        <v>1.75</v>
      </c>
      <c r="AE58" s="167" t="str">
        <f>'DATA SISWA'!AE55</f>
        <v>A</v>
      </c>
      <c r="AF58" s="167">
        <f t="shared" si="27"/>
        <v>1.75</v>
      </c>
      <c r="AG58" s="167" t="str">
        <f>'DATA SISWA'!AG55</f>
        <v>A</v>
      </c>
      <c r="AH58" s="168">
        <f t="shared" si="2"/>
        <v>1.75</v>
      </c>
      <c r="AI58" s="167" t="str">
        <f>'DATA SISWA'!AI55</f>
        <v>A</v>
      </c>
      <c r="AJ58" s="167">
        <f t="shared" si="28"/>
        <v>0</v>
      </c>
      <c r="AK58" s="167" t="str">
        <f>'DATA SISWA'!AK55</f>
        <v>A</v>
      </c>
      <c r="AL58" s="168">
        <f t="shared" si="3"/>
        <v>0</v>
      </c>
      <c r="AM58" s="167" t="str">
        <f>'DATA SISWA'!AM55</f>
        <v>E</v>
      </c>
      <c r="AN58" s="167">
        <f t="shared" si="29"/>
        <v>0</v>
      </c>
      <c r="AO58" s="167" t="str">
        <f>'DATA SISWA'!AO55</f>
        <v>C</v>
      </c>
      <c r="AP58" s="168">
        <f t="shared" si="4"/>
        <v>1.75</v>
      </c>
      <c r="AQ58" s="167" t="str">
        <f>'DATA SISWA'!AQ55</f>
        <v>C</v>
      </c>
      <c r="AR58" s="167">
        <f t="shared" si="30"/>
        <v>1.75</v>
      </c>
      <c r="AS58" s="167" t="str">
        <f>'DATA SISWA'!AS55</f>
        <v>A</v>
      </c>
      <c r="AT58" s="168">
        <f t="shared" si="5"/>
        <v>1.75</v>
      </c>
      <c r="AU58" s="167" t="str">
        <f>'DATA SISWA'!AU55</f>
        <v>B</v>
      </c>
      <c r="AV58" s="167">
        <f t="shared" si="31"/>
        <v>1.75</v>
      </c>
      <c r="AW58" s="167" t="str">
        <f>'DATA SISWA'!AW55</f>
        <v>X</v>
      </c>
      <c r="AX58" s="168">
        <f t="shared" si="6"/>
        <v>0</v>
      </c>
      <c r="AY58" s="167" t="str">
        <f>'DATA SISWA'!AY55</f>
        <v>D</v>
      </c>
      <c r="AZ58" s="167">
        <f t="shared" si="32"/>
        <v>0</v>
      </c>
      <c r="BA58" s="167" t="str">
        <f>'DATA SISWA'!BA55</f>
        <v>C</v>
      </c>
      <c r="BB58" s="168">
        <f t="shared" si="7"/>
        <v>1.75</v>
      </c>
      <c r="BC58" s="167" t="str">
        <f>'DATA SISWA'!BC55</f>
        <v>A</v>
      </c>
      <c r="BD58" s="167">
        <f t="shared" si="33"/>
        <v>1.75</v>
      </c>
      <c r="BE58" s="167" t="str">
        <f>'DATA SISWA'!BE55</f>
        <v>A</v>
      </c>
      <c r="BF58" s="168">
        <f t="shared" si="8"/>
        <v>0</v>
      </c>
      <c r="BG58" s="167" t="str">
        <f>'DATA SISWA'!BG55</f>
        <v>D</v>
      </c>
      <c r="BH58" s="167">
        <f t="shared" si="34"/>
        <v>0</v>
      </c>
      <c r="BI58" s="167" t="str">
        <f>'DATA SISWA'!BI55</f>
        <v>E</v>
      </c>
      <c r="BJ58" s="168">
        <f t="shared" si="9"/>
        <v>0</v>
      </c>
      <c r="BK58" s="167" t="str">
        <f>'DATA SISWA'!BK55</f>
        <v>A</v>
      </c>
      <c r="BL58" s="167">
        <f t="shared" si="35"/>
        <v>0</v>
      </c>
      <c r="BM58" s="167" t="str">
        <f>'DATA SISWA'!BM55</f>
        <v>E</v>
      </c>
      <c r="BN58" s="168">
        <f t="shared" si="10"/>
        <v>1.75</v>
      </c>
      <c r="BO58" s="167" t="str">
        <f>'DATA SISWA'!BO55</f>
        <v>E</v>
      </c>
      <c r="BP58" s="167">
        <f t="shared" si="36"/>
        <v>1.75</v>
      </c>
      <c r="BQ58" s="167" t="str">
        <f>'DATA SISWA'!BQ55</f>
        <v>D</v>
      </c>
      <c r="BR58" s="168">
        <f t="shared" si="11"/>
        <v>1.75</v>
      </c>
      <c r="BS58" s="167" t="str">
        <f>'DATA SISWA'!BS55</f>
        <v>E</v>
      </c>
      <c r="BT58" s="167">
        <f t="shared" si="37"/>
        <v>1.75</v>
      </c>
      <c r="BU58" s="167" t="str">
        <f>'DATA SISWA'!BU55</f>
        <v>D</v>
      </c>
      <c r="BV58" s="168">
        <f t="shared" si="12"/>
        <v>1.75</v>
      </c>
      <c r="BW58" s="167" t="str">
        <f>'DATA SISWA'!BW55</f>
        <v>A</v>
      </c>
      <c r="BX58" s="167">
        <f t="shared" si="38"/>
        <v>1.75</v>
      </c>
      <c r="BY58" s="167" t="str">
        <f>'DATA SISWA'!BY55</f>
        <v>A</v>
      </c>
      <c r="BZ58" s="168">
        <f t="shared" si="13"/>
        <v>0</v>
      </c>
      <c r="CA58" s="167" t="str">
        <f>'DATA SISWA'!CA55</f>
        <v>A</v>
      </c>
      <c r="CB58" s="167">
        <f t="shared" si="39"/>
        <v>1.75</v>
      </c>
      <c r="CC58" s="167" t="str">
        <f>'DATA SISWA'!CC55</f>
        <v>A</v>
      </c>
      <c r="CD58" s="168">
        <f t="shared" si="14"/>
        <v>1.75</v>
      </c>
      <c r="CE58" s="167" t="str">
        <f>'DATA SISWA'!CE55</f>
        <v>X</v>
      </c>
      <c r="CF58" s="167">
        <f t="shared" si="40"/>
        <v>0</v>
      </c>
      <c r="CG58" s="167" t="str">
        <f>'DATA SISWA'!CG55</f>
        <v>C</v>
      </c>
      <c r="CH58" s="168">
        <f t="shared" si="15"/>
        <v>1.75</v>
      </c>
      <c r="CI58" s="85">
        <f>'DATA SISWA'!CI55</f>
        <v>3</v>
      </c>
      <c r="CJ58" s="85">
        <f>'DATA SISWA'!CJ55</f>
        <v>0</v>
      </c>
      <c r="CK58" s="85">
        <f>'DATA SISWA'!CK55</f>
        <v>6</v>
      </c>
      <c r="CL58" s="85">
        <f>'DATA SISWA'!CL55</f>
        <v>6</v>
      </c>
      <c r="CM58" s="85">
        <f>'DATA SISWA'!CM55</f>
        <v>6</v>
      </c>
      <c r="CN58" s="96">
        <f>'DATA SISWA'!CN55</f>
        <v>23</v>
      </c>
      <c r="CO58" s="96">
        <f>'DATA SISWA'!CO55</f>
        <v>17</v>
      </c>
      <c r="CP58" s="66">
        <f>'DATA SISWA'!CQ55</f>
        <v>61.25</v>
      </c>
      <c r="CQ58" s="67">
        <f t="shared" si="41"/>
        <v>61.250000000000007</v>
      </c>
      <c r="CR58" s="65" t="str">
        <f t="shared" si="42"/>
        <v>v</v>
      </c>
      <c r="CS58" s="65" t="str">
        <f t="shared" si="43"/>
        <v>-</v>
      </c>
      <c r="CT58" s="64" t="str">
        <f t="shared" si="44"/>
        <v>Tuntas</v>
      </c>
      <c r="CW58" s="64">
        <v>41</v>
      </c>
      <c r="CX58" s="157" t="str">
        <f>F117</f>
        <v>WAHYU ADITIA SAPUTRA</v>
      </c>
      <c r="CY58" s="287" t="s">
        <v>155</v>
      </c>
      <c r="CZ58" s="288"/>
      <c r="DA58" s="64" t="s">
        <v>156</v>
      </c>
      <c r="DB58" s="64" t="s">
        <v>198</v>
      </c>
      <c r="DC58" s="64" t="s">
        <v>158</v>
      </c>
    </row>
    <row r="59" spans="1:107" x14ac:dyDescent="0.25">
      <c r="A59" s="86">
        <v>41</v>
      </c>
      <c r="B59" s="152" t="str">
        <f>'DATA SISWA'!C56</f>
        <v>06-</v>
      </c>
      <c r="C59" s="112" t="str">
        <f>'DATA SISWA'!D56</f>
        <v>005-</v>
      </c>
      <c r="D59" s="112" t="str">
        <f>'DATA SISWA'!E56</f>
        <v>050-</v>
      </c>
      <c r="E59" s="153">
        <f>'DATA SISWA'!F56</f>
        <v>7</v>
      </c>
      <c r="F59" s="95" t="str">
        <f>'DATA SISWA'!B56</f>
        <v>NURHALIZA AULIA PUTRI</v>
      </c>
      <c r="G59" s="166" t="str">
        <f>'DATA SISWA'!G56</f>
        <v>C</v>
      </c>
      <c r="H59" s="167">
        <f t="shared" si="16"/>
        <v>1.75</v>
      </c>
      <c r="I59" s="166" t="str">
        <f>'DATA SISWA'!I56</f>
        <v>E</v>
      </c>
      <c r="J59" s="167">
        <f t="shared" si="17"/>
        <v>1.75</v>
      </c>
      <c r="K59" s="166" t="str">
        <f>'DATA SISWA'!K56</f>
        <v>E</v>
      </c>
      <c r="L59" s="167">
        <f t="shared" si="18"/>
        <v>1.75</v>
      </c>
      <c r="M59" s="166" t="str">
        <f>'DATA SISWA'!M56</f>
        <v>B</v>
      </c>
      <c r="N59" s="167">
        <f t="shared" si="19"/>
        <v>1.75</v>
      </c>
      <c r="O59" s="166" t="str">
        <f>'DATA SISWA'!O56</f>
        <v>E</v>
      </c>
      <c r="P59" s="167">
        <f t="shared" si="20"/>
        <v>0</v>
      </c>
      <c r="Q59" s="166" t="str">
        <f>'DATA SISWA'!Q56</f>
        <v>A</v>
      </c>
      <c r="R59" s="167">
        <f t="shared" si="21"/>
        <v>0</v>
      </c>
      <c r="S59" s="166" t="str">
        <f>'DATA SISWA'!S56</f>
        <v>D</v>
      </c>
      <c r="T59" s="167">
        <f t="shared" si="22"/>
        <v>1.75</v>
      </c>
      <c r="U59" s="166" t="str">
        <f>'DATA SISWA'!U56</f>
        <v>C</v>
      </c>
      <c r="V59" s="167">
        <f t="shared" si="23"/>
        <v>0</v>
      </c>
      <c r="W59" s="166" t="str">
        <f>'DATA SISWA'!W56</f>
        <v>B</v>
      </c>
      <c r="X59" s="167">
        <f t="shared" si="24"/>
        <v>0</v>
      </c>
      <c r="Y59" s="166" t="str">
        <f>'DATA SISWA'!Y56</f>
        <v>A</v>
      </c>
      <c r="Z59" s="167">
        <f t="shared" si="25"/>
        <v>0</v>
      </c>
      <c r="AA59" s="166" t="str">
        <f>'DATA SISWA'!AA56</f>
        <v>E</v>
      </c>
      <c r="AB59" s="167">
        <f t="shared" si="26"/>
        <v>0</v>
      </c>
      <c r="AC59" s="167" t="str">
        <f>'DATA SISWA'!AC56</f>
        <v>E</v>
      </c>
      <c r="AD59" s="168">
        <f t="shared" si="1"/>
        <v>0</v>
      </c>
      <c r="AE59" s="167" t="str">
        <f>'DATA SISWA'!AE56</f>
        <v>A</v>
      </c>
      <c r="AF59" s="167">
        <f t="shared" si="27"/>
        <v>1.75</v>
      </c>
      <c r="AG59" s="167" t="str">
        <f>'DATA SISWA'!AG56</f>
        <v>A</v>
      </c>
      <c r="AH59" s="168">
        <f t="shared" si="2"/>
        <v>1.75</v>
      </c>
      <c r="AI59" s="167" t="str">
        <f>'DATA SISWA'!AI56</f>
        <v>A</v>
      </c>
      <c r="AJ59" s="167">
        <f t="shared" si="28"/>
        <v>0</v>
      </c>
      <c r="AK59" s="167" t="str">
        <f>'DATA SISWA'!AK56</f>
        <v>C</v>
      </c>
      <c r="AL59" s="168">
        <f t="shared" si="3"/>
        <v>1.75</v>
      </c>
      <c r="AM59" s="167" t="str">
        <f>'DATA SISWA'!AM56</f>
        <v>E</v>
      </c>
      <c r="AN59" s="167">
        <f t="shared" si="29"/>
        <v>0</v>
      </c>
      <c r="AO59" s="167" t="str">
        <f>'DATA SISWA'!AO56</f>
        <v>C</v>
      </c>
      <c r="AP59" s="168">
        <f t="shared" si="4"/>
        <v>1.75</v>
      </c>
      <c r="AQ59" s="167" t="str">
        <f>'DATA SISWA'!AQ56</f>
        <v>C</v>
      </c>
      <c r="AR59" s="167">
        <f t="shared" si="30"/>
        <v>1.75</v>
      </c>
      <c r="AS59" s="167" t="str">
        <f>'DATA SISWA'!AS56</f>
        <v>D</v>
      </c>
      <c r="AT59" s="168">
        <f t="shared" si="5"/>
        <v>0</v>
      </c>
      <c r="AU59" s="167" t="str">
        <f>'DATA SISWA'!AU56</f>
        <v>B</v>
      </c>
      <c r="AV59" s="167">
        <f t="shared" si="31"/>
        <v>1.75</v>
      </c>
      <c r="AW59" s="167" t="str">
        <f>'DATA SISWA'!AW56</f>
        <v>D</v>
      </c>
      <c r="AX59" s="168">
        <f t="shared" si="6"/>
        <v>0</v>
      </c>
      <c r="AY59" s="167" t="str">
        <f>'DATA SISWA'!AY56</f>
        <v>D</v>
      </c>
      <c r="AZ59" s="167">
        <f t="shared" si="32"/>
        <v>0</v>
      </c>
      <c r="BA59" s="167" t="str">
        <f>'DATA SISWA'!BA56</f>
        <v>E</v>
      </c>
      <c r="BB59" s="168">
        <f t="shared" si="7"/>
        <v>0</v>
      </c>
      <c r="BC59" s="167" t="str">
        <f>'DATA SISWA'!BC56</f>
        <v>A</v>
      </c>
      <c r="BD59" s="167">
        <f t="shared" si="33"/>
        <v>1.75</v>
      </c>
      <c r="BE59" s="167" t="str">
        <f>'DATA SISWA'!BE56</f>
        <v>D</v>
      </c>
      <c r="BF59" s="168">
        <f t="shared" si="8"/>
        <v>0</v>
      </c>
      <c r="BG59" s="167" t="str">
        <f>'DATA SISWA'!BG56</f>
        <v>E</v>
      </c>
      <c r="BH59" s="167">
        <f t="shared" si="34"/>
        <v>1.75</v>
      </c>
      <c r="BI59" s="167" t="str">
        <f>'DATA SISWA'!BI56</f>
        <v>B</v>
      </c>
      <c r="BJ59" s="168">
        <f t="shared" si="9"/>
        <v>1.75</v>
      </c>
      <c r="BK59" s="167" t="str">
        <f>'DATA SISWA'!BK56</f>
        <v>B</v>
      </c>
      <c r="BL59" s="167">
        <f t="shared" si="35"/>
        <v>1.75</v>
      </c>
      <c r="BM59" s="167" t="str">
        <f>'DATA SISWA'!BM56</f>
        <v>E</v>
      </c>
      <c r="BN59" s="168">
        <f t="shared" si="10"/>
        <v>1.75</v>
      </c>
      <c r="BO59" s="167" t="str">
        <f>'DATA SISWA'!BO56</f>
        <v>B</v>
      </c>
      <c r="BP59" s="167">
        <f t="shared" si="36"/>
        <v>0</v>
      </c>
      <c r="BQ59" s="167" t="str">
        <f>'DATA SISWA'!BQ56</f>
        <v>D</v>
      </c>
      <c r="BR59" s="168">
        <f t="shared" si="11"/>
        <v>1.75</v>
      </c>
      <c r="BS59" s="167" t="str">
        <f>'DATA SISWA'!BS56</f>
        <v>E</v>
      </c>
      <c r="BT59" s="167">
        <f t="shared" si="37"/>
        <v>1.75</v>
      </c>
      <c r="BU59" s="167" t="str">
        <f>'DATA SISWA'!BU56</f>
        <v>D</v>
      </c>
      <c r="BV59" s="168">
        <f t="shared" si="12"/>
        <v>1.75</v>
      </c>
      <c r="BW59" s="167" t="str">
        <f>'DATA SISWA'!BW56</f>
        <v>C</v>
      </c>
      <c r="BX59" s="167">
        <f t="shared" si="38"/>
        <v>0</v>
      </c>
      <c r="BY59" s="167" t="str">
        <f>'DATA SISWA'!BY56</f>
        <v>A</v>
      </c>
      <c r="BZ59" s="168">
        <f t="shared" si="13"/>
        <v>0</v>
      </c>
      <c r="CA59" s="167" t="str">
        <f>'DATA SISWA'!CA56</f>
        <v>A</v>
      </c>
      <c r="CB59" s="167">
        <f t="shared" si="39"/>
        <v>1.75</v>
      </c>
      <c r="CC59" s="167" t="str">
        <f>'DATA SISWA'!CC56</f>
        <v>A</v>
      </c>
      <c r="CD59" s="168">
        <f t="shared" si="14"/>
        <v>1.75</v>
      </c>
      <c r="CE59" s="167" t="str">
        <f>'DATA SISWA'!CE56</f>
        <v>D</v>
      </c>
      <c r="CF59" s="167">
        <f t="shared" si="40"/>
        <v>1.75</v>
      </c>
      <c r="CG59" s="167" t="str">
        <f>'DATA SISWA'!CG56</f>
        <v>E</v>
      </c>
      <c r="CH59" s="168">
        <f t="shared" si="15"/>
        <v>0</v>
      </c>
      <c r="CI59" s="85">
        <f>'DATA SISWA'!CI56</f>
        <v>4</v>
      </c>
      <c r="CJ59" s="85">
        <f>'DATA SISWA'!CJ56</f>
        <v>3</v>
      </c>
      <c r="CK59" s="85">
        <f>'DATA SISWA'!CK56</f>
        <v>5</v>
      </c>
      <c r="CL59" s="85">
        <f>'DATA SISWA'!CL56</f>
        <v>4</v>
      </c>
      <c r="CM59" s="85">
        <f>'DATA SISWA'!CM56</f>
        <v>6</v>
      </c>
      <c r="CN59" s="96">
        <f>'DATA SISWA'!CN56</f>
        <v>22</v>
      </c>
      <c r="CO59" s="96">
        <f>'DATA SISWA'!CO56</f>
        <v>18</v>
      </c>
      <c r="CP59" s="66">
        <f>'DATA SISWA'!CQ56</f>
        <v>60.5</v>
      </c>
      <c r="CQ59" s="67">
        <f t="shared" si="41"/>
        <v>60.5</v>
      </c>
      <c r="CR59" s="65" t="str">
        <f t="shared" si="42"/>
        <v>v</v>
      </c>
      <c r="CS59" s="65" t="str">
        <f t="shared" si="43"/>
        <v>-</v>
      </c>
      <c r="CT59" s="64" t="str">
        <f t="shared" si="44"/>
        <v>Tuntas</v>
      </c>
      <c r="CW59" s="64">
        <v>42</v>
      </c>
      <c r="CX59" s="157" t="str">
        <f>F118</f>
        <v>WINNA APRIANA</v>
      </c>
      <c r="CY59" s="287" t="s">
        <v>155</v>
      </c>
      <c r="CZ59" s="288"/>
      <c r="DA59" s="64" t="s">
        <v>156</v>
      </c>
      <c r="DB59" s="64" t="s">
        <v>199</v>
      </c>
      <c r="DC59" s="64" t="s">
        <v>158</v>
      </c>
    </row>
    <row r="60" spans="1:107" x14ac:dyDescent="0.25">
      <c r="A60" s="87">
        <v>42</v>
      </c>
      <c r="B60" s="152" t="str">
        <f>'DATA SISWA'!C57</f>
        <v>06-</v>
      </c>
      <c r="C60" s="112" t="str">
        <f>'DATA SISWA'!D57</f>
        <v>005-</v>
      </c>
      <c r="D60" s="112" t="str">
        <f>'DATA SISWA'!E57</f>
        <v>051-</v>
      </c>
      <c r="E60" s="153">
        <f>'DATA SISWA'!F57</f>
        <v>6</v>
      </c>
      <c r="F60" s="95" t="str">
        <f>'DATA SISWA'!B57</f>
        <v>PUTRI JONIATI</v>
      </c>
      <c r="G60" s="166" t="str">
        <f>'DATA SISWA'!G57</f>
        <v>C</v>
      </c>
      <c r="H60" s="167">
        <f t="shared" si="16"/>
        <v>1.75</v>
      </c>
      <c r="I60" s="166" t="str">
        <f>'DATA SISWA'!I57</f>
        <v>E</v>
      </c>
      <c r="J60" s="167">
        <f t="shared" si="17"/>
        <v>1.75</v>
      </c>
      <c r="K60" s="166" t="str">
        <f>'DATA SISWA'!K57</f>
        <v>E</v>
      </c>
      <c r="L60" s="167">
        <f t="shared" si="18"/>
        <v>1.75</v>
      </c>
      <c r="M60" s="166" t="str">
        <f>'DATA SISWA'!M57</f>
        <v>B</v>
      </c>
      <c r="N60" s="167">
        <f t="shared" si="19"/>
        <v>1.75</v>
      </c>
      <c r="O60" s="166" t="str">
        <f>'DATA SISWA'!O57</f>
        <v>D</v>
      </c>
      <c r="P60" s="167">
        <f t="shared" si="20"/>
        <v>0</v>
      </c>
      <c r="Q60" s="166" t="str">
        <f>'DATA SISWA'!Q57</f>
        <v>B</v>
      </c>
      <c r="R60" s="167">
        <f t="shared" si="21"/>
        <v>1.75</v>
      </c>
      <c r="S60" s="166" t="str">
        <f>'DATA SISWA'!S57</f>
        <v>D</v>
      </c>
      <c r="T60" s="167">
        <f t="shared" si="22"/>
        <v>1.75</v>
      </c>
      <c r="U60" s="166" t="str">
        <f>'DATA SISWA'!U57</f>
        <v>C</v>
      </c>
      <c r="V60" s="167">
        <f t="shared" si="23"/>
        <v>0</v>
      </c>
      <c r="W60" s="166" t="str">
        <f>'DATA SISWA'!W57</f>
        <v>A</v>
      </c>
      <c r="X60" s="167">
        <f t="shared" si="24"/>
        <v>1.75</v>
      </c>
      <c r="Y60" s="166" t="str">
        <f>'DATA SISWA'!Y57</f>
        <v>E</v>
      </c>
      <c r="Z60" s="167">
        <f t="shared" si="25"/>
        <v>0</v>
      </c>
      <c r="AA60" s="166" t="str">
        <f>'DATA SISWA'!AA57</f>
        <v>A</v>
      </c>
      <c r="AB60" s="167">
        <f t="shared" si="26"/>
        <v>0</v>
      </c>
      <c r="AC60" s="167" t="str">
        <f>'DATA SISWA'!AC57</f>
        <v>B</v>
      </c>
      <c r="AD60" s="168">
        <f t="shared" si="1"/>
        <v>1.75</v>
      </c>
      <c r="AE60" s="167" t="str">
        <f>'DATA SISWA'!AE57</f>
        <v>E</v>
      </c>
      <c r="AF60" s="167">
        <f t="shared" si="27"/>
        <v>0</v>
      </c>
      <c r="AG60" s="167" t="str">
        <f>'DATA SISWA'!AG57</f>
        <v>A</v>
      </c>
      <c r="AH60" s="168">
        <f t="shared" si="2"/>
        <v>1.75</v>
      </c>
      <c r="AI60" s="167" t="str">
        <f>'DATA SISWA'!AI57</f>
        <v>B</v>
      </c>
      <c r="AJ60" s="167">
        <f t="shared" si="28"/>
        <v>0</v>
      </c>
      <c r="AK60" s="167" t="str">
        <f>'DATA SISWA'!AK57</f>
        <v>A</v>
      </c>
      <c r="AL60" s="168">
        <f t="shared" si="3"/>
        <v>0</v>
      </c>
      <c r="AM60" s="167" t="str">
        <f>'DATA SISWA'!AM57</f>
        <v>E</v>
      </c>
      <c r="AN60" s="167">
        <f t="shared" si="29"/>
        <v>0</v>
      </c>
      <c r="AO60" s="167" t="str">
        <f>'DATA SISWA'!AO57</f>
        <v>C</v>
      </c>
      <c r="AP60" s="168">
        <f t="shared" si="4"/>
        <v>1.75</v>
      </c>
      <c r="AQ60" s="167" t="str">
        <f>'DATA SISWA'!AQ57</f>
        <v>E</v>
      </c>
      <c r="AR60" s="167">
        <f t="shared" si="30"/>
        <v>0</v>
      </c>
      <c r="AS60" s="167" t="str">
        <f>'DATA SISWA'!AS57</f>
        <v>C</v>
      </c>
      <c r="AT60" s="168">
        <f t="shared" si="5"/>
        <v>0</v>
      </c>
      <c r="AU60" s="167" t="str">
        <f>'DATA SISWA'!AU57</f>
        <v>B</v>
      </c>
      <c r="AV60" s="167">
        <f t="shared" si="31"/>
        <v>1.75</v>
      </c>
      <c r="AW60" s="167" t="str">
        <f>'DATA SISWA'!AW57</f>
        <v>D</v>
      </c>
      <c r="AX60" s="168">
        <f t="shared" si="6"/>
        <v>0</v>
      </c>
      <c r="AY60" s="167" t="str">
        <f>'DATA SISWA'!AY57</f>
        <v>D</v>
      </c>
      <c r="AZ60" s="167">
        <f t="shared" si="32"/>
        <v>0</v>
      </c>
      <c r="BA60" s="167" t="str">
        <f>'DATA SISWA'!BA57</f>
        <v>D</v>
      </c>
      <c r="BB60" s="168">
        <f t="shared" si="7"/>
        <v>0</v>
      </c>
      <c r="BC60" s="167" t="str">
        <f>'DATA SISWA'!BC57</f>
        <v>C</v>
      </c>
      <c r="BD60" s="167">
        <f t="shared" si="33"/>
        <v>0</v>
      </c>
      <c r="BE60" s="167" t="str">
        <f>'DATA SISWA'!BE57</f>
        <v>D</v>
      </c>
      <c r="BF60" s="168">
        <f t="shared" si="8"/>
        <v>0</v>
      </c>
      <c r="BG60" s="167" t="str">
        <f>'DATA SISWA'!BG57</f>
        <v>E</v>
      </c>
      <c r="BH60" s="167">
        <f t="shared" si="34"/>
        <v>1.75</v>
      </c>
      <c r="BI60" s="167" t="str">
        <f>'DATA SISWA'!BI57</f>
        <v>E</v>
      </c>
      <c r="BJ60" s="168">
        <f t="shared" si="9"/>
        <v>0</v>
      </c>
      <c r="BK60" s="167" t="str">
        <f>'DATA SISWA'!BK57</f>
        <v>E</v>
      </c>
      <c r="BL60" s="167">
        <f t="shared" si="35"/>
        <v>0</v>
      </c>
      <c r="BM60" s="167" t="str">
        <f>'DATA SISWA'!BM57</f>
        <v>E</v>
      </c>
      <c r="BN60" s="168">
        <f t="shared" si="10"/>
        <v>1.75</v>
      </c>
      <c r="BO60" s="167" t="str">
        <f>'DATA SISWA'!BO57</f>
        <v>E</v>
      </c>
      <c r="BP60" s="167">
        <f t="shared" si="36"/>
        <v>1.75</v>
      </c>
      <c r="BQ60" s="167" t="str">
        <f>'DATA SISWA'!BQ57</f>
        <v>D</v>
      </c>
      <c r="BR60" s="168">
        <f t="shared" si="11"/>
        <v>1.75</v>
      </c>
      <c r="BS60" s="167" t="str">
        <f>'DATA SISWA'!BS57</f>
        <v>E</v>
      </c>
      <c r="BT60" s="167">
        <f t="shared" si="37"/>
        <v>1.75</v>
      </c>
      <c r="BU60" s="167" t="str">
        <f>'DATA SISWA'!BU57</f>
        <v>D</v>
      </c>
      <c r="BV60" s="168">
        <f t="shared" si="12"/>
        <v>1.75</v>
      </c>
      <c r="BW60" s="167" t="str">
        <f>'DATA SISWA'!BW57</f>
        <v>D</v>
      </c>
      <c r="BX60" s="167">
        <f t="shared" si="38"/>
        <v>0</v>
      </c>
      <c r="BY60" s="167" t="str">
        <f>'DATA SISWA'!BY57</f>
        <v>D</v>
      </c>
      <c r="BZ60" s="168">
        <f t="shared" si="13"/>
        <v>1.75</v>
      </c>
      <c r="CA60" s="167" t="str">
        <f>'DATA SISWA'!CA57</f>
        <v>A</v>
      </c>
      <c r="CB60" s="167">
        <f t="shared" si="39"/>
        <v>1.75</v>
      </c>
      <c r="CC60" s="167" t="str">
        <f>'DATA SISWA'!CC57</f>
        <v>A</v>
      </c>
      <c r="CD60" s="168">
        <f t="shared" si="14"/>
        <v>1.75</v>
      </c>
      <c r="CE60" s="167" t="str">
        <f>'DATA SISWA'!CE57</f>
        <v>D</v>
      </c>
      <c r="CF60" s="167">
        <f t="shared" si="40"/>
        <v>1.75</v>
      </c>
      <c r="CG60" s="167" t="str">
        <f>'DATA SISWA'!CG57</f>
        <v>C</v>
      </c>
      <c r="CH60" s="168">
        <f t="shared" si="15"/>
        <v>1.75</v>
      </c>
      <c r="CI60" s="85">
        <f>'DATA SISWA'!CI57</f>
        <v>0</v>
      </c>
      <c r="CJ60" s="85">
        <f>'DATA SISWA'!CJ57</f>
        <v>0</v>
      </c>
      <c r="CK60" s="85">
        <f>'DATA SISWA'!CK57</f>
        <v>3</v>
      </c>
      <c r="CL60" s="85">
        <f>'DATA SISWA'!CL57</f>
        <v>5</v>
      </c>
      <c r="CM60" s="85">
        <f>'DATA SISWA'!CM57</f>
        <v>6</v>
      </c>
      <c r="CN60" s="96">
        <f>'DATA SISWA'!CN57</f>
        <v>22</v>
      </c>
      <c r="CO60" s="96">
        <f>'DATA SISWA'!CO57</f>
        <v>18</v>
      </c>
      <c r="CP60" s="66">
        <f>'DATA SISWA'!CQ57</f>
        <v>52.5</v>
      </c>
      <c r="CQ60" s="67">
        <f t="shared" si="41"/>
        <v>52.5</v>
      </c>
      <c r="CR60" s="65" t="str">
        <f t="shared" si="42"/>
        <v>-</v>
      </c>
      <c r="CS60" s="65" t="str">
        <f t="shared" si="43"/>
        <v>v</v>
      </c>
      <c r="CT60" s="64" t="str">
        <f t="shared" si="44"/>
        <v>Remedial</v>
      </c>
      <c r="CW60" s="64">
        <v>43</v>
      </c>
      <c r="CX60" s="157" t="str">
        <f>F120</f>
        <v>ZULFATUL MAULA</v>
      </c>
      <c r="CY60" s="287" t="s">
        <v>155</v>
      </c>
      <c r="CZ60" s="288"/>
      <c r="DA60" s="64" t="s">
        <v>156</v>
      </c>
      <c r="DB60" s="64" t="s">
        <v>200</v>
      </c>
      <c r="DC60" s="64" t="s">
        <v>158</v>
      </c>
    </row>
    <row r="61" spans="1:107" x14ac:dyDescent="0.25">
      <c r="A61" s="87">
        <v>43</v>
      </c>
      <c r="B61" s="152" t="str">
        <f>'DATA SISWA'!C58</f>
        <v>06-</v>
      </c>
      <c r="C61" s="112" t="str">
        <f>'DATA SISWA'!D58</f>
        <v>005-</v>
      </c>
      <c r="D61" s="112" t="str">
        <f>'DATA SISWA'!E58</f>
        <v>052-</v>
      </c>
      <c r="E61" s="153">
        <f>'DATA SISWA'!F58</f>
        <v>5</v>
      </c>
      <c r="F61" s="95" t="str">
        <f>'DATA SISWA'!B58</f>
        <v>ROBBY HARVIANSYAH</v>
      </c>
      <c r="G61" s="166" t="str">
        <f>'DATA SISWA'!G58</f>
        <v>C</v>
      </c>
      <c r="H61" s="167">
        <f t="shared" si="16"/>
        <v>1.75</v>
      </c>
      <c r="I61" s="166" t="str">
        <f>'DATA SISWA'!I58</f>
        <v>E</v>
      </c>
      <c r="J61" s="167">
        <f t="shared" si="17"/>
        <v>1.75</v>
      </c>
      <c r="K61" s="166" t="str">
        <f>'DATA SISWA'!K58</f>
        <v>E</v>
      </c>
      <c r="L61" s="167">
        <f t="shared" si="18"/>
        <v>1.75</v>
      </c>
      <c r="M61" s="166" t="str">
        <f>'DATA SISWA'!M58</f>
        <v>B</v>
      </c>
      <c r="N61" s="167">
        <f t="shared" si="19"/>
        <v>1.75</v>
      </c>
      <c r="O61" s="166" t="str">
        <f>'DATA SISWA'!O58</f>
        <v>E</v>
      </c>
      <c r="P61" s="167">
        <f t="shared" si="20"/>
        <v>0</v>
      </c>
      <c r="Q61" s="166" t="str">
        <f>'DATA SISWA'!Q58</f>
        <v>E</v>
      </c>
      <c r="R61" s="167">
        <f t="shared" si="21"/>
        <v>0</v>
      </c>
      <c r="S61" s="166" t="str">
        <f>'DATA SISWA'!S58</f>
        <v>D</v>
      </c>
      <c r="T61" s="167">
        <f t="shared" si="22"/>
        <v>1.75</v>
      </c>
      <c r="U61" s="166" t="str">
        <f>'DATA SISWA'!U58</f>
        <v>C</v>
      </c>
      <c r="V61" s="167">
        <f t="shared" si="23"/>
        <v>0</v>
      </c>
      <c r="W61" s="166" t="str">
        <f>'DATA SISWA'!W58</f>
        <v>B</v>
      </c>
      <c r="X61" s="167">
        <f t="shared" si="24"/>
        <v>0</v>
      </c>
      <c r="Y61" s="166" t="str">
        <f>'DATA SISWA'!Y58</f>
        <v>C</v>
      </c>
      <c r="Z61" s="167">
        <f t="shared" si="25"/>
        <v>1.75</v>
      </c>
      <c r="AA61" s="166" t="str">
        <f>'DATA SISWA'!AA58</f>
        <v>C</v>
      </c>
      <c r="AB61" s="167">
        <f t="shared" si="26"/>
        <v>1.75</v>
      </c>
      <c r="AC61" s="167" t="str">
        <f>'DATA SISWA'!AC58</f>
        <v>B</v>
      </c>
      <c r="AD61" s="168">
        <f t="shared" si="1"/>
        <v>1.75</v>
      </c>
      <c r="AE61" s="167" t="str">
        <f>'DATA SISWA'!AE58</f>
        <v>A</v>
      </c>
      <c r="AF61" s="167">
        <f t="shared" si="27"/>
        <v>1.75</v>
      </c>
      <c r="AG61" s="167" t="str">
        <f>'DATA SISWA'!AG58</f>
        <v>B</v>
      </c>
      <c r="AH61" s="168">
        <f t="shared" si="2"/>
        <v>0</v>
      </c>
      <c r="AI61" s="167" t="str">
        <f>'DATA SISWA'!AI58</f>
        <v>C</v>
      </c>
      <c r="AJ61" s="167">
        <f t="shared" si="28"/>
        <v>0</v>
      </c>
      <c r="AK61" s="167" t="str">
        <f>'DATA SISWA'!AK58</f>
        <v>C</v>
      </c>
      <c r="AL61" s="168">
        <f t="shared" si="3"/>
        <v>1.75</v>
      </c>
      <c r="AM61" s="167" t="str">
        <f>'DATA SISWA'!AM58</f>
        <v>E</v>
      </c>
      <c r="AN61" s="167">
        <f t="shared" si="29"/>
        <v>0</v>
      </c>
      <c r="AO61" s="167" t="str">
        <f>'DATA SISWA'!AO58</f>
        <v>E</v>
      </c>
      <c r="AP61" s="168">
        <f t="shared" si="4"/>
        <v>0</v>
      </c>
      <c r="AQ61" s="167" t="str">
        <f>'DATA SISWA'!AQ58</f>
        <v>C</v>
      </c>
      <c r="AR61" s="167">
        <f t="shared" si="30"/>
        <v>1.75</v>
      </c>
      <c r="AS61" s="167" t="str">
        <f>'DATA SISWA'!AS58</f>
        <v>C</v>
      </c>
      <c r="AT61" s="168">
        <f t="shared" si="5"/>
        <v>0</v>
      </c>
      <c r="AU61" s="167" t="str">
        <f>'DATA SISWA'!AU58</f>
        <v>B</v>
      </c>
      <c r="AV61" s="167">
        <f t="shared" si="31"/>
        <v>1.75</v>
      </c>
      <c r="AW61" s="167" t="str">
        <f>'DATA SISWA'!AW58</f>
        <v>A</v>
      </c>
      <c r="AX61" s="168">
        <f t="shared" si="6"/>
        <v>1.75</v>
      </c>
      <c r="AY61" s="167" t="str">
        <f>'DATA SISWA'!AY58</f>
        <v>D</v>
      </c>
      <c r="AZ61" s="167">
        <f t="shared" si="32"/>
        <v>0</v>
      </c>
      <c r="BA61" s="167" t="str">
        <f>'DATA SISWA'!BA58</f>
        <v>E</v>
      </c>
      <c r="BB61" s="168">
        <f t="shared" si="7"/>
        <v>0</v>
      </c>
      <c r="BC61" s="167" t="str">
        <f>'DATA SISWA'!BC58</f>
        <v>A</v>
      </c>
      <c r="BD61" s="167">
        <f t="shared" si="33"/>
        <v>1.75</v>
      </c>
      <c r="BE61" s="167" t="str">
        <f>'DATA SISWA'!BE58</f>
        <v>D</v>
      </c>
      <c r="BF61" s="168">
        <f t="shared" si="8"/>
        <v>0</v>
      </c>
      <c r="BG61" s="167" t="str">
        <f>'DATA SISWA'!BG58</f>
        <v>E</v>
      </c>
      <c r="BH61" s="167">
        <f t="shared" si="34"/>
        <v>1.75</v>
      </c>
      <c r="BI61" s="167" t="str">
        <f>'DATA SISWA'!BI58</f>
        <v>B</v>
      </c>
      <c r="BJ61" s="168">
        <f t="shared" si="9"/>
        <v>1.75</v>
      </c>
      <c r="BK61" s="167" t="str">
        <f>'DATA SISWA'!BK58</f>
        <v>E</v>
      </c>
      <c r="BL61" s="167">
        <f t="shared" si="35"/>
        <v>0</v>
      </c>
      <c r="BM61" s="167" t="str">
        <f>'DATA SISWA'!BM58</f>
        <v>E</v>
      </c>
      <c r="BN61" s="168">
        <f t="shared" si="10"/>
        <v>1.75</v>
      </c>
      <c r="BO61" s="167" t="str">
        <f>'DATA SISWA'!BO58</f>
        <v>C</v>
      </c>
      <c r="BP61" s="167">
        <f t="shared" si="36"/>
        <v>0</v>
      </c>
      <c r="BQ61" s="167" t="str">
        <f>'DATA SISWA'!BQ58</f>
        <v>D</v>
      </c>
      <c r="BR61" s="168">
        <f t="shared" si="11"/>
        <v>1.75</v>
      </c>
      <c r="BS61" s="167" t="str">
        <f>'DATA SISWA'!BS58</f>
        <v>E</v>
      </c>
      <c r="BT61" s="167">
        <f t="shared" si="37"/>
        <v>1.75</v>
      </c>
      <c r="BU61" s="167" t="str">
        <f>'DATA SISWA'!BU58</f>
        <v>D</v>
      </c>
      <c r="BV61" s="168">
        <f t="shared" si="12"/>
        <v>1.75</v>
      </c>
      <c r="BW61" s="167" t="str">
        <f>'DATA SISWA'!BW58</f>
        <v>C</v>
      </c>
      <c r="BX61" s="167">
        <f t="shared" si="38"/>
        <v>0</v>
      </c>
      <c r="BY61" s="167" t="str">
        <f>'DATA SISWA'!BY58</f>
        <v>D</v>
      </c>
      <c r="BZ61" s="168">
        <f t="shared" si="13"/>
        <v>1.75</v>
      </c>
      <c r="CA61" s="167" t="str">
        <f>'DATA SISWA'!CA58</f>
        <v>A</v>
      </c>
      <c r="CB61" s="167">
        <f t="shared" si="39"/>
        <v>1.75</v>
      </c>
      <c r="CC61" s="167" t="str">
        <f>'DATA SISWA'!CC58</f>
        <v>A</v>
      </c>
      <c r="CD61" s="168">
        <f t="shared" si="14"/>
        <v>1.75</v>
      </c>
      <c r="CE61" s="167" t="str">
        <f>'DATA SISWA'!CE58</f>
        <v>D</v>
      </c>
      <c r="CF61" s="167">
        <f t="shared" si="40"/>
        <v>1.75</v>
      </c>
      <c r="CG61" s="167" t="str">
        <f>'DATA SISWA'!CG58</f>
        <v>C</v>
      </c>
      <c r="CH61" s="168">
        <f t="shared" si="15"/>
        <v>1.75</v>
      </c>
      <c r="CI61" s="85">
        <f>'DATA SISWA'!CI58</f>
        <v>2</v>
      </c>
      <c r="CJ61" s="85">
        <f>'DATA SISWA'!CJ58</f>
        <v>0</v>
      </c>
      <c r="CK61" s="85">
        <f>'DATA SISWA'!CK58</f>
        <v>3</v>
      </c>
      <c r="CL61" s="85">
        <f>'DATA SISWA'!CL58</f>
        <v>6</v>
      </c>
      <c r="CM61" s="85">
        <f>'DATA SISWA'!CM58</f>
        <v>6</v>
      </c>
      <c r="CN61" s="96">
        <f>'DATA SISWA'!CN58</f>
        <v>25</v>
      </c>
      <c r="CO61" s="96">
        <f>'DATA SISWA'!CO58</f>
        <v>15</v>
      </c>
      <c r="CP61" s="66">
        <f>'DATA SISWA'!CQ58</f>
        <v>60.75</v>
      </c>
      <c r="CQ61" s="67">
        <f t="shared" si="41"/>
        <v>60.750000000000007</v>
      </c>
      <c r="CR61" s="65" t="str">
        <f t="shared" si="42"/>
        <v>v</v>
      </c>
      <c r="CS61" s="65" t="str">
        <f t="shared" si="43"/>
        <v>-</v>
      </c>
      <c r="CT61" s="64" t="str">
        <f t="shared" si="44"/>
        <v>Tuntas</v>
      </c>
      <c r="CW61" s="171"/>
      <c r="CX61" s="172"/>
      <c r="CY61" s="317"/>
      <c r="CZ61" s="317"/>
      <c r="DA61" s="171"/>
      <c r="DB61" s="171"/>
      <c r="DC61" s="171"/>
    </row>
    <row r="62" spans="1:107" x14ac:dyDescent="0.25">
      <c r="A62" s="86">
        <v>44</v>
      </c>
      <c r="B62" s="152" t="str">
        <f>'DATA SISWA'!C59</f>
        <v>06-</v>
      </c>
      <c r="C62" s="112" t="str">
        <f>'DATA SISWA'!D59</f>
        <v>005-</v>
      </c>
      <c r="D62" s="112" t="str">
        <f>'DATA SISWA'!E59</f>
        <v>053-</v>
      </c>
      <c r="E62" s="153">
        <f>'DATA SISWA'!F59</f>
        <v>4</v>
      </c>
      <c r="F62" s="95" t="str">
        <f>'DATA SISWA'!B59</f>
        <v>SHAPTO AJI GEMILANG</v>
      </c>
      <c r="G62" s="166" t="str">
        <f>'DATA SISWA'!G59</f>
        <v>C</v>
      </c>
      <c r="H62" s="167">
        <f t="shared" si="16"/>
        <v>1.75</v>
      </c>
      <c r="I62" s="166" t="str">
        <f>'DATA SISWA'!I59</f>
        <v>E</v>
      </c>
      <c r="J62" s="167">
        <f t="shared" si="17"/>
        <v>1.75</v>
      </c>
      <c r="K62" s="166" t="str">
        <f>'DATA SISWA'!K59</f>
        <v>E</v>
      </c>
      <c r="L62" s="167">
        <f t="shared" si="18"/>
        <v>1.75</v>
      </c>
      <c r="M62" s="166" t="str">
        <f>'DATA SISWA'!M59</f>
        <v>B</v>
      </c>
      <c r="N62" s="167">
        <f t="shared" si="19"/>
        <v>1.75</v>
      </c>
      <c r="O62" s="166" t="str">
        <f>'DATA SISWA'!O59</f>
        <v>E</v>
      </c>
      <c r="P62" s="167">
        <f t="shared" si="20"/>
        <v>0</v>
      </c>
      <c r="Q62" s="166" t="str">
        <f>'DATA SISWA'!Q59</f>
        <v>B</v>
      </c>
      <c r="R62" s="167">
        <f t="shared" si="21"/>
        <v>1.75</v>
      </c>
      <c r="S62" s="166" t="str">
        <f>'DATA SISWA'!S59</f>
        <v>D</v>
      </c>
      <c r="T62" s="167">
        <f t="shared" si="22"/>
        <v>1.75</v>
      </c>
      <c r="U62" s="166" t="str">
        <f>'DATA SISWA'!U59</f>
        <v>C</v>
      </c>
      <c r="V62" s="167">
        <f t="shared" si="23"/>
        <v>0</v>
      </c>
      <c r="W62" s="166" t="str">
        <f>'DATA SISWA'!W59</f>
        <v>B</v>
      </c>
      <c r="X62" s="167">
        <f t="shared" si="24"/>
        <v>0</v>
      </c>
      <c r="Y62" s="166" t="str">
        <f>'DATA SISWA'!Y59</f>
        <v>C</v>
      </c>
      <c r="Z62" s="167">
        <f t="shared" si="25"/>
        <v>1.75</v>
      </c>
      <c r="AA62" s="166" t="str">
        <f>'DATA SISWA'!AA59</f>
        <v>C</v>
      </c>
      <c r="AB62" s="167">
        <f t="shared" si="26"/>
        <v>1.75</v>
      </c>
      <c r="AC62" s="167" t="str">
        <f>'DATA SISWA'!AC59</f>
        <v>E</v>
      </c>
      <c r="AD62" s="168">
        <f t="shared" si="1"/>
        <v>0</v>
      </c>
      <c r="AE62" s="167" t="str">
        <f>'DATA SISWA'!AE59</f>
        <v>B</v>
      </c>
      <c r="AF62" s="167">
        <f t="shared" si="27"/>
        <v>0</v>
      </c>
      <c r="AG62" s="167" t="str">
        <f>'DATA SISWA'!AG59</f>
        <v>A</v>
      </c>
      <c r="AH62" s="168">
        <f t="shared" si="2"/>
        <v>1.75</v>
      </c>
      <c r="AI62" s="167" t="str">
        <f>'DATA SISWA'!AI59</f>
        <v>B</v>
      </c>
      <c r="AJ62" s="167">
        <f t="shared" si="28"/>
        <v>0</v>
      </c>
      <c r="AK62" s="167" t="str">
        <f>'DATA SISWA'!AK59</f>
        <v>C</v>
      </c>
      <c r="AL62" s="168">
        <f t="shared" si="3"/>
        <v>1.75</v>
      </c>
      <c r="AM62" s="167" t="str">
        <f>'DATA SISWA'!AM59</f>
        <v>E</v>
      </c>
      <c r="AN62" s="167">
        <f t="shared" si="29"/>
        <v>0</v>
      </c>
      <c r="AO62" s="167" t="str">
        <f>'DATA SISWA'!AO59</f>
        <v>C</v>
      </c>
      <c r="AP62" s="168">
        <f t="shared" si="4"/>
        <v>1.75</v>
      </c>
      <c r="AQ62" s="167" t="str">
        <f>'DATA SISWA'!AQ59</f>
        <v>C</v>
      </c>
      <c r="AR62" s="167">
        <f t="shared" si="30"/>
        <v>1.75</v>
      </c>
      <c r="AS62" s="167" t="str">
        <f>'DATA SISWA'!AS59</f>
        <v>C</v>
      </c>
      <c r="AT62" s="168">
        <f t="shared" si="5"/>
        <v>0</v>
      </c>
      <c r="AU62" s="167" t="str">
        <f>'DATA SISWA'!AU59</f>
        <v>B</v>
      </c>
      <c r="AV62" s="167">
        <f t="shared" si="31"/>
        <v>1.75</v>
      </c>
      <c r="AW62" s="167" t="str">
        <f>'DATA SISWA'!AW59</f>
        <v>D</v>
      </c>
      <c r="AX62" s="168">
        <f t="shared" si="6"/>
        <v>0</v>
      </c>
      <c r="AY62" s="167" t="str">
        <f>'DATA SISWA'!AY59</f>
        <v>D</v>
      </c>
      <c r="AZ62" s="167">
        <f t="shared" si="32"/>
        <v>0</v>
      </c>
      <c r="BA62" s="167" t="str">
        <f>'DATA SISWA'!BA59</f>
        <v>E</v>
      </c>
      <c r="BB62" s="168">
        <f t="shared" si="7"/>
        <v>0</v>
      </c>
      <c r="BC62" s="167" t="str">
        <f>'DATA SISWA'!BC59</f>
        <v>A</v>
      </c>
      <c r="BD62" s="167">
        <f t="shared" si="33"/>
        <v>1.75</v>
      </c>
      <c r="BE62" s="167" t="str">
        <f>'DATA SISWA'!BE59</f>
        <v>B</v>
      </c>
      <c r="BF62" s="168">
        <f t="shared" si="8"/>
        <v>0</v>
      </c>
      <c r="BG62" s="167" t="str">
        <f>'DATA SISWA'!BG59</f>
        <v>E</v>
      </c>
      <c r="BH62" s="167">
        <f t="shared" si="34"/>
        <v>1.75</v>
      </c>
      <c r="BI62" s="167" t="str">
        <f>'DATA SISWA'!BI59</f>
        <v>B</v>
      </c>
      <c r="BJ62" s="168">
        <f t="shared" si="9"/>
        <v>1.75</v>
      </c>
      <c r="BK62" s="167" t="str">
        <f>'DATA SISWA'!BK59</f>
        <v>E</v>
      </c>
      <c r="BL62" s="167">
        <f t="shared" si="35"/>
        <v>0</v>
      </c>
      <c r="BM62" s="167" t="str">
        <f>'DATA SISWA'!BM59</f>
        <v>E</v>
      </c>
      <c r="BN62" s="168">
        <f t="shared" si="10"/>
        <v>1.75</v>
      </c>
      <c r="BO62" s="167" t="str">
        <f>'DATA SISWA'!BO59</f>
        <v>E</v>
      </c>
      <c r="BP62" s="167">
        <f t="shared" si="36"/>
        <v>1.75</v>
      </c>
      <c r="BQ62" s="167" t="str">
        <f>'DATA SISWA'!BQ59</f>
        <v>D</v>
      </c>
      <c r="BR62" s="168">
        <f t="shared" si="11"/>
        <v>1.75</v>
      </c>
      <c r="BS62" s="167" t="str">
        <f>'DATA SISWA'!BS59</f>
        <v>E</v>
      </c>
      <c r="BT62" s="167">
        <f t="shared" si="37"/>
        <v>1.75</v>
      </c>
      <c r="BU62" s="167" t="str">
        <f>'DATA SISWA'!BU59</f>
        <v>D</v>
      </c>
      <c r="BV62" s="168">
        <f t="shared" si="12"/>
        <v>1.75</v>
      </c>
      <c r="BW62" s="167" t="str">
        <f>'DATA SISWA'!BW59</f>
        <v>C</v>
      </c>
      <c r="BX62" s="167">
        <f t="shared" si="38"/>
        <v>0</v>
      </c>
      <c r="BY62" s="167" t="str">
        <f>'DATA SISWA'!BY59</f>
        <v>C</v>
      </c>
      <c r="BZ62" s="168">
        <f t="shared" si="13"/>
        <v>0</v>
      </c>
      <c r="CA62" s="167" t="str">
        <f>'DATA SISWA'!CA59</f>
        <v>A</v>
      </c>
      <c r="CB62" s="167">
        <f t="shared" si="39"/>
        <v>1.75</v>
      </c>
      <c r="CC62" s="167" t="str">
        <f>'DATA SISWA'!CC59</f>
        <v>D</v>
      </c>
      <c r="CD62" s="168">
        <f t="shared" si="14"/>
        <v>0</v>
      </c>
      <c r="CE62" s="167" t="str">
        <f>'DATA SISWA'!CE59</f>
        <v>D</v>
      </c>
      <c r="CF62" s="167">
        <f t="shared" si="40"/>
        <v>1.75</v>
      </c>
      <c r="CG62" s="167" t="str">
        <f>'DATA SISWA'!CG59</f>
        <v>C</v>
      </c>
      <c r="CH62" s="168">
        <f t="shared" si="15"/>
        <v>1.75</v>
      </c>
      <c r="CI62" s="85">
        <f>'DATA SISWA'!CI59</f>
        <v>4</v>
      </c>
      <c r="CJ62" s="85">
        <f>'DATA SISWA'!CJ59</f>
        <v>2</v>
      </c>
      <c r="CK62" s="85">
        <f>'DATA SISWA'!CK59</f>
        <v>5</v>
      </c>
      <c r="CL62" s="85">
        <f>'DATA SISWA'!CL59</f>
        <v>6</v>
      </c>
      <c r="CM62" s="85">
        <f>'DATA SISWA'!CM59</f>
        <v>7</v>
      </c>
      <c r="CN62" s="96">
        <f>'DATA SISWA'!CN59</f>
        <v>24</v>
      </c>
      <c r="CO62" s="96">
        <f>'DATA SISWA'!CO59</f>
        <v>16</v>
      </c>
      <c r="CP62" s="66">
        <f>'DATA SISWA'!CQ59</f>
        <v>66</v>
      </c>
      <c r="CQ62" s="67">
        <f t="shared" si="41"/>
        <v>66</v>
      </c>
      <c r="CR62" s="65" t="str">
        <f t="shared" si="42"/>
        <v>v</v>
      </c>
      <c r="CS62" s="65" t="str">
        <f t="shared" si="43"/>
        <v>-</v>
      </c>
      <c r="CT62" s="64" t="str">
        <f t="shared" si="44"/>
        <v>Tuntas</v>
      </c>
      <c r="CW62" s="62" t="s">
        <v>201</v>
      </c>
      <c r="CX62" s="60"/>
      <c r="CY62" s="60"/>
      <c r="CZ62" s="60"/>
      <c r="DA62" s="60"/>
      <c r="DB62" s="60"/>
      <c r="DC62" s="60"/>
    </row>
    <row r="63" spans="1:107" x14ac:dyDescent="0.25">
      <c r="A63" s="86">
        <v>45</v>
      </c>
      <c r="B63" s="152" t="str">
        <f>'DATA SISWA'!C60</f>
        <v>06-</v>
      </c>
      <c r="C63" s="112" t="str">
        <f>'DATA SISWA'!D60</f>
        <v>005-</v>
      </c>
      <c r="D63" s="112" t="str">
        <f>'DATA SISWA'!E60</f>
        <v>054-</v>
      </c>
      <c r="E63" s="153">
        <f>'DATA SISWA'!F60</f>
        <v>3</v>
      </c>
      <c r="F63" s="95" t="str">
        <f>'DATA SISWA'!B60</f>
        <v>SONIA VIFI AMALIA</v>
      </c>
      <c r="G63" s="166" t="str">
        <f>'DATA SISWA'!G60</f>
        <v>C</v>
      </c>
      <c r="H63" s="167">
        <f t="shared" si="16"/>
        <v>1.75</v>
      </c>
      <c r="I63" s="166" t="str">
        <f>'DATA SISWA'!I60</f>
        <v>D</v>
      </c>
      <c r="J63" s="167">
        <f t="shared" si="17"/>
        <v>0</v>
      </c>
      <c r="K63" s="166" t="str">
        <f>'DATA SISWA'!K60</f>
        <v>E</v>
      </c>
      <c r="L63" s="167">
        <f t="shared" si="18"/>
        <v>1.75</v>
      </c>
      <c r="M63" s="166" t="str">
        <f>'DATA SISWA'!M60</f>
        <v>B</v>
      </c>
      <c r="N63" s="167">
        <f t="shared" si="19"/>
        <v>1.75</v>
      </c>
      <c r="O63" s="166" t="str">
        <f>'DATA SISWA'!O60</f>
        <v>E</v>
      </c>
      <c r="P63" s="167">
        <f t="shared" si="20"/>
        <v>0</v>
      </c>
      <c r="Q63" s="166" t="str">
        <f>'DATA SISWA'!Q60</f>
        <v>B</v>
      </c>
      <c r="R63" s="167">
        <f t="shared" si="21"/>
        <v>1.75</v>
      </c>
      <c r="S63" s="166" t="str">
        <f>'DATA SISWA'!S60</f>
        <v>D</v>
      </c>
      <c r="T63" s="167">
        <f t="shared" si="22"/>
        <v>1.75</v>
      </c>
      <c r="U63" s="166" t="str">
        <f>'DATA SISWA'!U60</f>
        <v>C</v>
      </c>
      <c r="V63" s="167">
        <f t="shared" si="23"/>
        <v>0</v>
      </c>
      <c r="W63" s="166" t="str">
        <f>'DATA SISWA'!W60</f>
        <v>B</v>
      </c>
      <c r="X63" s="167">
        <f t="shared" si="24"/>
        <v>0</v>
      </c>
      <c r="Y63" s="166" t="str">
        <f>'DATA SISWA'!Y60</f>
        <v>C</v>
      </c>
      <c r="Z63" s="167">
        <f t="shared" si="25"/>
        <v>1.75</v>
      </c>
      <c r="AA63" s="166" t="str">
        <f>'DATA SISWA'!AA60</f>
        <v>C</v>
      </c>
      <c r="AB63" s="167">
        <f t="shared" si="26"/>
        <v>1.75</v>
      </c>
      <c r="AC63" s="167" t="str">
        <f>'DATA SISWA'!AC60</f>
        <v>E</v>
      </c>
      <c r="AD63" s="168">
        <f t="shared" si="1"/>
        <v>0</v>
      </c>
      <c r="AE63" s="167" t="str">
        <f>'DATA SISWA'!AE60</f>
        <v>B</v>
      </c>
      <c r="AF63" s="167">
        <f t="shared" si="27"/>
        <v>0</v>
      </c>
      <c r="AG63" s="167" t="str">
        <f>'DATA SISWA'!AG60</f>
        <v>B</v>
      </c>
      <c r="AH63" s="168">
        <f t="shared" si="2"/>
        <v>0</v>
      </c>
      <c r="AI63" s="167" t="str">
        <f>'DATA SISWA'!AI60</f>
        <v>B</v>
      </c>
      <c r="AJ63" s="167">
        <f t="shared" si="28"/>
        <v>0</v>
      </c>
      <c r="AK63" s="167" t="str">
        <f>'DATA SISWA'!AK60</f>
        <v>C</v>
      </c>
      <c r="AL63" s="168">
        <f t="shared" si="3"/>
        <v>1.75</v>
      </c>
      <c r="AM63" s="167" t="str">
        <f>'DATA SISWA'!AM60</f>
        <v>E</v>
      </c>
      <c r="AN63" s="167">
        <f t="shared" si="29"/>
        <v>0</v>
      </c>
      <c r="AO63" s="167" t="str">
        <f>'DATA SISWA'!AO60</f>
        <v>C</v>
      </c>
      <c r="AP63" s="168">
        <f t="shared" si="4"/>
        <v>1.75</v>
      </c>
      <c r="AQ63" s="167" t="str">
        <f>'DATA SISWA'!AQ60</f>
        <v>C</v>
      </c>
      <c r="AR63" s="167">
        <f t="shared" si="30"/>
        <v>1.75</v>
      </c>
      <c r="AS63" s="167" t="str">
        <f>'DATA SISWA'!AS60</f>
        <v>C</v>
      </c>
      <c r="AT63" s="168">
        <f t="shared" si="5"/>
        <v>0</v>
      </c>
      <c r="AU63" s="167" t="str">
        <f>'DATA SISWA'!AU60</f>
        <v>B</v>
      </c>
      <c r="AV63" s="167">
        <f t="shared" si="31"/>
        <v>1.75</v>
      </c>
      <c r="AW63" s="167" t="str">
        <f>'DATA SISWA'!AW60</f>
        <v>D</v>
      </c>
      <c r="AX63" s="168">
        <f t="shared" si="6"/>
        <v>0</v>
      </c>
      <c r="AY63" s="167" t="str">
        <f>'DATA SISWA'!AY60</f>
        <v>D</v>
      </c>
      <c r="AZ63" s="167">
        <f t="shared" si="32"/>
        <v>0</v>
      </c>
      <c r="BA63" s="167" t="str">
        <f>'DATA SISWA'!BA60</f>
        <v>E</v>
      </c>
      <c r="BB63" s="168">
        <f t="shared" si="7"/>
        <v>0</v>
      </c>
      <c r="BC63" s="167" t="str">
        <f>'DATA SISWA'!BC60</f>
        <v>A</v>
      </c>
      <c r="BD63" s="167">
        <f t="shared" si="33"/>
        <v>1.75</v>
      </c>
      <c r="BE63" s="167" t="str">
        <f>'DATA SISWA'!BE60</f>
        <v>B</v>
      </c>
      <c r="BF63" s="168">
        <f t="shared" si="8"/>
        <v>0</v>
      </c>
      <c r="BG63" s="167" t="str">
        <f>'DATA SISWA'!BG60</f>
        <v>E</v>
      </c>
      <c r="BH63" s="167">
        <f t="shared" si="34"/>
        <v>1.75</v>
      </c>
      <c r="BI63" s="167" t="str">
        <f>'DATA SISWA'!BI60</f>
        <v>B</v>
      </c>
      <c r="BJ63" s="168">
        <f t="shared" si="9"/>
        <v>1.75</v>
      </c>
      <c r="BK63" s="167" t="str">
        <f>'DATA SISWA'!BK60</f>
        <v>E</v>
      </c>
      <c r="BL63" s="167">
        <f t="shared" si="35"/>
        <v>0</v>
      </c>
      <c r="BM63" s="167" t="str">
        <f>'DATA SISWA'!BM60</f>
        <v>E</v>
      </c>
      <c r="BN63" s="168">
        <f t="shared" si="10"/>
        <v>1.75</v>
      </c>
      <c r="BO63" s="167" t="str">
        <f>'DATA SISWA'!BO60</f>
        <v>B</v>
      </c>
      <c r="BP63" s="167">
        <f t="shared" si="36"/>
        <v>0</v>
      </c>
      <c r="BQ63" s="167" t="str">
        <f>'DATA SISWA'!BQ60</f>
        <v>D</v>
      </c>
      <c r="BR63" s="168">
        <f t="shared" si="11"/>
        <v>1.75</v>
      </c>
      <c r="BS63" s="167" t="str">
        <f>'DATA SISWA'!BS60</f>
        <v>E</v>
      </c>
      <c r="BT63" s="167">
        <f t="shared" si="37"/>
        <v>1.75</v>
      </c>
      <c r="BU63" s="167" t="str">
        <f>'DATA SISWA'!BU60</f>
        <v>D</v>
      </c>
      <c r="BV63" s="168">
        <f t="shared" si="12"/>
        <v>1.75</v>
      </c>
      <c r="BW63" s="167" t="str">
        <f>'DATA SISWA'!BW60</f>
        <v>A</v>
      </c>
      <c r="BX63" s="167">
        <f t="shared" si="38"/>
        <v>1.75</v>
      </c>
      <c r="BY63" s="167" t="str">
        <f>'DATA SISWA'!BY60</f>
        <v>D</v>
      </c>
      <c r="BZ63" s="168">
        <f t="shared" si="13"/>
        <v>1.75</v>
      </c>
      <c r="CA63" s="167" t="str">
        <f>'DATA SISWA'!CA60</f>
        <v>A</v>
      </c>
      <c r="CB63" s="167">
        <f t="shared" si="39"/>
        <v>1.75</v>
      </c>
      <c r="CC63" s="167" t="str">
        <f>'DATA SISWA'!CC60</f>
        <v>A</v>
      </c>
      <c r="CD63" s="168">
        <f t="shared" si="14"/>
        <v>1.75</v>
      </c>
      <c r="CE63" s="167" t="str">
        <f>'DATA SISWA'!CE60</f>
        <v>D</v>
      </c>
      <c r="CF63" s="167">
        <f t="shared" si="40"/>
        <v>1.75</v>
      </c>
      <c r="CG63" s="167" t="str">
        <f>'DATA SISWA'!CG60</f>
        <v>C</v>
      </c>
      <c r="CH63" s="168">
        <f t="shared" si="15"/>
        <v>1.75</v>
      </c>
      <c r="CI63" s="85">
        <f>'DATA SISWA'!CI60</f>
        <v>2</v>
      </c>
      <c r="CJ63" s="85">
        <f>'DATA SISWA'!CJ60</f>
        <v>2</v>
      </c>
      <c r="CK63" s="85">
        <f>'DATA SISWA'!CK60</f>
        <v>3</v>
      </c>
      <c r="CL63" s="85">
        <f>'DATA SISWA'!CL60</f>
        <v>5</v>
      </c>
      <c r="CM63" s="85">
        <f>'DATA SISWA'!CM60</f>
        <v>6</v>
      </c>
      <c r="CN63" s="96">
        <f>'DATA SISWA'!CN60</f>
        <v>24</v>
      </c>
      <c r="CO63" s="96">
        <f>'DATA SISWA'!CO60</f>
        <v>16</v>
      </c>
      <c r="CP63" s="66">
        <f>'DATA SISWA'!CQ60</f>
        <v>60</v>
      </c>
      <c r="CQ63" s="67">
        <f t="shared" si="41"/>
        <v>60</v>
      </c>
      <c r="CR63" s="65" t="str">
        <f t="shared" si="42"/>
        <v>v</v>
      </c>
      <c r="CS63" s="65" t="str">
        <f t="shared" si="43"/>
        <v>-</v>
      </c>
      <c r="CT63" s="64" t="str">
        <f t="shared" si="44"/>
        <v>Tuntas</v>
      </c>
      <c r="CW63" s="60"/>
      <c r="CX63" s="60"/>
      <c r="CY63" s="60"/>
      <c r="CZ63" s="60"/>
      <c r="DA63" s="60"/>
      <c r="DB63" s="60"/>
      <c r="DC63" s="60"/>
    </row>
    <row r="64" spans="1:107" x14ac:dyDescent="0.25">
      <c r="A64" s="87">
        <v>46</v>
      </c>
      <c r="B64" s="152" t="str">
        <f>'DATA SISWA'!C61</f>
        <v>06-</v>
      </c>
      <c r="C64" s="112" t="str">
        <f>'DATA SISWA'!D61</f>
        <v>005-</v>
      </c>
      <c r="D64" s="112" t="str">
        <f>'DATA SISWA'!E61</f>
        <v>055-</v>
      </c>
      <c r="E64" s="153">
        <f>'DATA SISWA'!F61</f>
        <v>2</v>
      </c>
      <c r="F64" s="95" t="str">
        <f>'DATA SISWA'!B61</f>
        <v>TRIE UTAMI LESTARI</v>
      </c>
      <c r="G64" s="166" t="str">
        <f>'DATA SISWA'!G61</f>
        <v>C</v>
      </c>
      <c r="H64" s="167">
        <f t="shared" si="16"/>
        <v>1.75</v>
      </c>
      <c r="I64" s="166" t="str">
        <f>'DATA SISWA'!I61</f>
        <v>D</v>
      </c>
      <c r="J64" s="167">
        <f t="shared" si="17"/>
        <v>0</v>
      </c>
      <c r="K64" s="166" t="str">
        <f>'DATA SISWA'!K61</f>
        <v>C</v>
      </c>
      <c r="L64" s="167">
        <f t="shared" si="18"/>
        <v>0</v>
      </c>
      <c r="M64" s="166" t="str">
        <f>'DATA SISWA'!M61</f>
        <v>B</v>
      </c>
      <c r="N64" s="167">
        <f t="shared" si="19"/>
        <v>1.75</v>
      </c>
      <c r="O64" s="166" t="str">
        <f>'DATA SISWA'!O61</f>
        <v>E</v>
      </c>
      <c r="P64" s="167">
        <f t="shared" si="20"/>
        <v>0</v>
      </c>
      <c r="Q64" s="166" t="str">
        <f>'DATA SISWA'!Q61</f>
        <v>A</v>
      </c>
      <c r="R64" s="167">
        <f t="shared" si="21"/>
        <v>0</v>
      </c>
      <c r="S64" s="166" t="str">
        <f>'DATA SISWA'!S61</f>
        <v>D</v>
      </c>
      <c r="T64" s="167">
        <f t="shared" si="22"/>
        <v>1.75</v>
      </c>
      <c r="U64" s="166" t="str">
        <f>'DATA SISWA'!U61</f>
        <v>C</v>
      </c>
      <c r="V64" s="167">
        <f t="shared" si="23"/>
        <v>0</v>
      </c>
      <c r="W64" s="166" t="str">
        <f>'DATA SISWA'!W61</f>
        <v>B</v>
      </c>
      <c r="X64" s="167">
        <f t="shared" si="24"/>
        <v>0</v>
      </c>
      <c r="Y64" s="166" t="str">
        <f>'DATA SISWA'!Y61</f>
        <v>C</v>
      </c>
      <c r="Z64" s="167">
        <f t="shared" si="25"/>
        <v>1.75</v>
      </c>
      <c r="AA64" s="166" t="str">
        <f>'DATA SISWA'!AA61</f>
        <v>A</v>
      </c>
      <c r="AB64" s="167">
        <f t="shared" si="26"/>
        <v>0</v>
      </c>
      <c r="AC64" s="167" t="str">
        <f>'DATA SISWA'!AC61</f>
        <v>B</v>
      </c>
      <c r="AD64" s="168">
        <f t="shared" si="1"/>
        <v>1.75</v>
      </c>
      <c r="AE64" s="167" t="str">
        <f>'DATA SISWA'!AE61</f>
        <v>C</v>
      </c>
      <c r="AF64" s="167">
        <f t="shared" si="27"/>
        <v>0</v>
      </c>
      <c r="AG64" s="167" t="str">
        <f>'DATA SISWA'!AG61</f>
        <v>B</v>
      </c>
      <c r="AH64" s="168">
        <f t="shared" si="2"/>
        <v>0</v>
      </c>
      <c r="AI64" s="167" t="str">
        <f>'DATA SISWA'!AI61</f>
        <v>E</v>
      </c>
      <c r="AJ64" s="167">
        <f t="shared" si="28"/>
        <v>1.75</v>
      </c>
      <c r="AK64" s="167" t="str">
        <f>'DATA SISWA'!AK61</f>
        <v>E</v>
      </c>
      <c r="AL64" s="168">
        <f t="shared" si="3"/>
        <v>0</v>
      </c>
      <c r="AM64" s="167" t="str">
        <f>'DATA SISWA'!AM61</f>
        <v>E</v>
      </c>
      <c r="AN64" s="167">
        <f t="shared" si="29"/>
        <v>0</v>
      </c>
      <c r="AO64" s="167" t="str">
        <f>'DATA SISWA'!AO61</f>
        <v>C</v>
      </c>
      <c r="AP64" s="168">
        <f t="shared" si="4"/>
        <v>1.75</v>
      </c>
      <c r="AQ64" s="167" t="str">
        <f>'DATA SISWA'!AQ61</f>
        <v>C</v>
      </c>
      <c r="AR64" s="167">
        <f t="shared" si="30"/>
        <v>1.75</v>
      </c>
      <c r="AS64" s="167" t="str">
        <f>'DATA SISWA'!AS61</f>
        <v>C</v>
      </c>
      <c r="AT64" s="168">
        <f t="shared" si="5"/>
        <v>0</v>
      </c>
      <c r="AU64" s="167" t="str">
        <f>'DATA SISWA'!AU61</f>
        <v>B</v>
      </c>
      <c r="AV64" s="167">
        <f t="shared" si="31"/>
        <v>1.75</v>
      </c>
      <c r="AW64" s="167" t="str">
        <f>'DATA SISWA'!AW61</f>
        <v>A</v>
      </c>
      <c r="AX64" s="168">
        <f t="shared" si="6"/>
        <v>1.75</v>
      </c>
      <c r="AY64" s="167" t="str">
        <f>'DATA SISWA'!AY61</f>
        <v>D</v>
      </c>
      <c r="AZ64" s="167">
        <f t="shared" si="32"/>
        <v>0</v>
      </c>
      <c r="BA64" s="167" t="str">
        <f>'DATA SISWA'!BA61</f>
        <v>E</v>
      </c>
      <c r="BB64" s="168">
        <f t="shared" si="7"/>
        <v>0</v>
      </c>
      <c r="BC64" s="167" t="str">
        <f>'DATA SISWA'!BC61</f>
        <v>A</v>
      </c>
      <c r="BD64" s="167">
        <f t="shared" si="33"/>
        <v>1.75</v>
      </c>
      <c r="BE64" s="167" t="str">
        <f>'DATA SISWA'!BE61</f>
        <v>E</v>
      </c>
      <c r="BF64" s="168">
        <f t="shared" si="8"/>
        <v>1.75</v>
      </c>
      <c r="BG64" s="167" t="str">
        <f>'DATA SISWA'!BG61</f>
        <v>B</v>
      </c>
      <c r="BH64" s="167">
        <f t="shared" si="34"/>
        <v>0</v>
      </c>
      <c r="BI64" s="167" t="str">
        <f>'DATA SISWA'!BI61</f>
        <v>B</v>
      </c>
      <c r="BJ64" s="168">
        <f t="shared" si="9"/>
        <v>1.75</v>
      </c>
      <c r="BK64" s="167" t="str">
        <f>'DATA SISWA'!BK61</f>
        <v>E</v>
      </c>
      <c r="BL64" s="167">
        <f t="shared" si="35"/>
        <v>0</v>
      </c>
      <c r="BM64" s="167" t="str">
        <f>'DATA SISWA'!BM61</f>
        <v>E</v>
      </c>
      <c r="BN64" s="168">
        <f t="shared" si="10"/>
        <v>1.75</v>
      </c>
      <c r="BO64" s="167" t="str">
        <f>'DATA SISWA'!BO61</f>
        <v>B</v>
      </c>
      <c r="BP64" s="167">
        <f t="shared" si="36"/>
        <v>0</v>
      </c>
      <c r="BQ64" s="167" t="str">
        <f>'DATA SISWA'!BQ61</f>
        <v>D</v>
      </c>
      <c r="BR64" s="168">
        <f t="shared" si="11"/>
        <v>1.75</v>
      </c>
      <c r="BS64" s="167" t="str">
        <f>'DATA SISWA'!BS61</f>
        <v>E</v>
      </c>
      <c r="BT64" s="167">
        <f t="shared" si="37"/>
        <v>1.75</v>
      </c>
      <c r="BU64" s="167" t="str">
        <f>'DATA SISWA'!BU61</f>
        <v>D</v>
      </c>
      <c r="BV64" s="168">
        <f t="shared" si="12"/>
        <v>1.75</v>
      </c>
      <c r="BW64" s="167" t="str">
        <f>'DATA SISWA'!BW61</f>
        <v>A</v>
      </c>
      <c r="BX64" s="167">
        <f t="shared" si="38"/>
        <v>1.75</v>
      </c>
      <c r="BY64" s="167" t="str">
        <f>'DATA SISWA'!BY61</f>
        <v>D</v>
      </c>
      <c r="BZ64" s="168">
        <f t="shared" si="13"/>
        <v>1.75</v>
      </c>
      <c r="CA64" s="167" t="str">
        <f>'DATA SISWA'!CA61</f>
        <v>A</v>
      </c>
      <c r="CB64" s="167">
        <f t="shared" si="39"/>
        <v>1.75</v>
      </c>
      <c r="CC64" s="167" t="str">
        <f>'DATA SISWA'!CC61</f>
        <v>E</v>
      </c>
      <c r="CD64" s="168">
        <f t="shared" si="14"/>
        <v>0</v>
      </c>
      <c r="CE64" s="167" t="str">
        <f>'DATA SISWA'!CE61</f>
        <v>D</v>
      </c>
      <c r="CF64" s="167">
        <f t="shared" si="40"/>
        <v>1.75</v>
      </c>
      <c r="CG64" s="167" t="str">
        <f>'DATA SISWA'!CG61</f>
        <v>C</v>
      </c>
      <c r="CH64" s="168">
        <f t="shared" si="15"/>
        <v>1.75</v>
      </c>
      <c r="CI64" s="85">
        <f>'DATA SISWA'!CI61</f>
        <v>2</v>
      </c>
      <c r="CJ64" s="85">
        <f>'DATA SISWA'!CJ61</f>
        <v>2</v>
      </c>
      <c r="CK64" s="85">
        <f>'DATA SISWA'!CK61</f>
        <v>4</v>
      </c>
      <c r="CL64" s="85">
        <f>'DATA SISWA'!CL61</f>
        <v>3</v>
      </c>
      <c r="CM64" s="85">
        <f>'DATA SISWA'!CM61</f>
        <v>5</v>
      </c>
      <c r="CN64" s="96">
        <f>'DATA SISWA'!CN61</f>
        <v>22</v>
      </c>
      <c r="CO64" s="96">
        <f>'DATA SISWA'!CO61</f>
        <v>18</v>
      </c>
      <c r="CP64" s="66">
        <f>'DATA SISWA'!CQ61</f>
        <v>54.5</v>
      </c>
      <c r="CQ64" s="67">
        <f t="shared" si="41"/>
        <v>54.500000000000007</v>
      </c>
      <c r="CR64" s="65" t="str">
        <f t="shared" si="42"/>
        <v>-</v>
      </c>
      <c r="CS64" s="65" t="str">
        <f t="shared" si="43"/>
        <v>v</v>
      </c>
      <c r="CT64" s="64" t="str">
        <f t="shared" si="44"/>
        <v>Remedial</v>
      </c>
      <c r="CW64" s="289" t="s">
        <v>144</v>
      </c>
      <c r="CX64" s="289" t="s">
        <v>145</v>
      </c>
      <c r="CY64" s="283" t="s">
        <v>146</v>
      </c>
      <c r="CZ64" s="284"/>
      <c r="DA64" s="202" t="s">
        <v>147</v>
      </c>
      <c r="DB64" s="202" t="s">
        <v>148</v>
      </c>
      <c r="DC64" s="202" t="s">
        <v>149</v>
      </c>
    </row>
    <row r="65" spans="1:107" x14ac:dyDescent="0.25">
      <c r="A65" s="87">
        <v>47</v>
      </c>
      <c r="B65" s="152" t="str">
        <f>'DATA SISWA'!C62</f>
        <v>06-</v>
      </c>
      <c r="C65" s="112" t="str">
        <f>'DATA SISWA'!D62</f>
        <v>005-</v>
      </c>
      <c r="D65" s="112" t="str">
        <f>'DATA SISWA'!E62</f>
        <v>056-</v>
      </c>
      <c r="E65" s="153">
        <f>'DATA SISWA'!F62</f>
        <v>9</v>
      </c>
      <c r="F65" s="95" t="str">
        <f>'DATA SISWA'!B62</f>
        <v>WENNI SUHARNI</v>
      </c>
      <c r="G65" s="166" t="str">
        <f>'DATA SISWA'!G62</f>
        <v>C</v>
      </c>
      <c r="H65" s="167">
        <f t="shared" si="16"/>
        <v>1.75</v>
      </c>
      <c r="I65" s="166" t="str">
        <f>'DATA SISWA'!I62</f>
        <v>D</v>
      </c>
      <c r="J65" s="167">
        <f t="shared" si="17"/>
        <v>0</v>
      </c>
      <c r="K65" s="166" t="str">
        <f>'DATA SISWA'!K62</f>
        <v>E</v>
      </c>
      <c r="L65" s="167">
        <f t="shared" si="18"/>
        <v>1.75</v>
      </c>
      <c r="M65" s="166" t="str">
        <f>'DATA SISWA'!M62</f>
        <v>B</v>
      </c>
      <c r="N65" s="167">
        <f t="shared" si="19"/>
        <v>1.75</v>
      </c>
      <c r="O65" s="166" t="str">
        <f>'DATA SISWA'!O62</f>
        <v>A</v>
      </c>
      <c r="P65" s="167">
        <f t="shared" si="20"/>
        <v>0</v>
      </c>
      <c r="Q65" s="166" t="str">
        <f>'DATA SISWA'!Q62</f>
        <v>D</v>
      </c>
      <c r="R65" s="167">
        <f t="shared" si="21"/>
        <v>0</v>
      </c>
      <c r="S65" s="166" t="str">
        <f>'DATA SISWA'!S62</f>
        <v>A</v>
      </c>
      <c r="T65" s="167">
        <f t="shared" si="22"/>
        <v>0</v>
      </c>
      <c r="U65" s="166" t="str">
        <f>'DATA SISWA'!U62</f>
        <v>E</v>
      </c>
      <c r="V65" s="167">
        <f t="shared" si="23"/>
        <v>0</v>
      </c>
      <c r="W65" s="166" t="str">
        <f>'DATA SISWA'!W62</f>
        <v>B</v>
      </c>
      <c r="X65" s="167">
        <f t="shared" si="24"/>
        <v>0</v>
      </c>
      <c r="Y65" s="166" t="str">
        <f>'DATA SISWA'!Y62</f>
        <v>C</v>
      </c>
      <c r="Z65" s="167">
        <f t="shared" si="25"/>
        <v>1.75</v>
      </c>
      <c r="AA65" s="166" t="str">
        <f>'DATA SISWA'!AA62</f>
        <v>A</v>
      </c>
      <c r="AB65" s="167">
        <f t="shared" si="26"/>
        <v>0</v>
      </c>
      <c r="AC65" s="167" t="str">
        <f>'DATA SISWA'!AC62</f>
        <v>B</v>
      </c>
      <c r="AD65" s="168">
        <f t="shared" si="1"/>
        <v>1.75</v>
      </c>
      <c r="AE65" s="167" t="str">
        <f>'DATA SISWA'!AE62</f>
        <v>A</v>
      </c>
      <c r="AF65" s="167">
        <f t="shared" si="27"/>
        <v>1.75</v>
      </c>
      <c r="AG65" s="167" t="str">
        <f>'DATA SISWA'!AG62</f>
        <v>A</v>
      </c>
      <c r="AH65" s="168">
        <f t="shared" si="2"/>
        <v>1.75</v>
      </c>
      <c r="AI65" s="167" t="str">
        <f>'DATA SISWA'!AI62</f>
        <v>B</v>
      </c>
      <c r="AJ65" s="167">
        <f t="shared" si="28"/>
        <v>0</v>
      </c>
      <c r="AK65" s="167" t="str">
        <f>'DATA SISWA'!AK62</f>
        <v>A</v>
      </c>
      <c r="AL65" s="168">
        <f t="shared" si="3"/>
        <v>0</v>
      </c>
      <c r="AM65" s="167" t="str">
        <f>'DATA SISWA'!AM62</f>
        <v>A</v>
      </c>
      <c r="AN65" s="167">
        <f t="shared" si="29"/>
        <v>1.75</v>
      </c>
      <c r="AO65" s="167" t="str">
        <f>'DATA SISWA'!AO62</f>
        <v>A</v>
      </c>
      <c r="AP65" s="168">
        <f t="shared" si="4"/>
        <v>0</v>
      </c>
      <c r="AQ65" s="167" t="str">
        <f>'DATA SISWA'!AQ62</f>
        <v>C</v>
      </c>
      <c r="AR65" s="167">
        <f t="shared" si="30"/>
        <v>1.75</v>
      </c>
      <c r="AS65" s="167" t="str">
        <f>'DATA SISWA'!AS62</f>
        <v>D</v>
      </c>
      <c r="AT65" s="168">
        <f t="shared" si="5"/>
        <v>0</v>
      </c>
      <c r="AU65" s="167" t="str">
        <f>'DATA SISWA'!AU62</f>
        <v>B</v>
      </c>
      <c r="AV65" s="167">
        <f t="shared" si="31"/>
        <v>1.75</v>
      </c>
      <c r="AW65" s="167" t="str">
        <f>'DATA SISWA'!AW62</f>
        <v>E</v>
      </c>
      <c r="AX65" s="168">
        <f t="shared" si="6"/>
        <v>0</v>
      </c>
      <c r="AY65" s="167" t="str">
        <f>'DATA SISWA'!AY62</f>
        <v>B</v>
      </c>
      <c r="AZ65" s="167">
        <f t="shared" si="32"/>
        <v>0</v>
      </c>
      <c r="BA65" s="167" t="str">
        <f>'DATA SISWA'!BA62</f>
        <v>E</v>
      </c>
      <c r="BB65" s="168">
        <f t="shared" si="7"/>
        <v>0</v>
      </c>
      <c r="BC65" s="167" t="str">
        <f>'DATA SISWA'!BC62</f>
        <v>A</v>
      </c>
      <c r="BD65" s="167">
        <f t="shared" si="33"/>
        <v>1.75</v>
      </c>
      <c r="BE65" s="167" t="str">
        <f>'DATA SISWA'!BE62</f>
        <v>A</v>
      </c>
      <c r="BF65" s="168">
        <f t="shared" si="8"/>
        <v>0</v>
      </c>
      <c r="BG65" s="167" t="str">
        <f>'DATA SISWA'!BG62</f>
        <v>D</v>
      </c>
      <c r="BH65" s="167">
        <f t="shared" si="34"/>
        <v>0</v>
      </c>
      <c r="BI65" s="167" t="str">
        <f>'DATA SISWA'!BI62</f>
        <v>E</v>
      </c>
      <c r="BJ65" s="168">
        <f t="shared" si="9"/>
        <v>0</v>
      </c>
      <c r="BK65" s="167" t="str">
        <f>'DATA SISWA'!BK62</f>
        <v>E</v>
      </c>
      <c r="BL65" s="167">
        <f t="shared" si="35"/>
        <v>0</v>
      </c>
      <c r="BM65" s="167" t="str">
        <f>'DATA SISWA'!BM62</f>
        <v>E</v>
      </c>
      <c r="BN65" s="168">
        <f t="shared" si="10"/>
        <v>1.75</v>
      </c>
      <c r="BO65" s="167" t="str">
        <f>'DATA SISWA'!BO62</f>
        <v>E</v>
      </c>
      <c r="BP65" s="167">
        <f t="shared" si="36"/>
        <v>1.75</v>
      </c>
      <c r="BQ65" s="167" t="str">
        <f>'DATA SISWA'!BQ62</f>
        <v>D</v>
      </c>
      <c r="BR65" s="168">
        <f t="shared" si="11"/>
        <v>1.75</v>
      </c>
      <c r="BS65" s="167" t="str">
        <f>'DATA SISWA'!BS62</f>
        <v>E</v>
      </c>
      <c r="BT65" s="167">
        <f t="shared" si="37"/>
        <v>1.75</v>
      </c>
      <c r="BU65" s="167" t="str">
        <f>'DATA SISWA'!BU62</f>
        <v>D</v>
      </c>
      <c r="BV65" s="168">
        <f t="shared" si="12"/>
        <v>1.75</v>
      </c>
      <c r="BW65" s="167" t="str">
        <f>'DATA SISWA'!BW62</f>
        <v>B</v>
      </c>
      <c r="BX65" s="167">
        <f t="shared" si="38"/>
        <v>0</v>
      </c>
      <c r="BY65" s="167" t="str">
        <f>'DATA SISWA'!BY62</f>
        <v>B</v>
      </c>
      <c r="BZ65" s="168">
        <f t="shared" si="13"/>
        <v>0</v>
      </c>
      <c r="CA65" s="167" t="str">
        <f>'DATA SISWA'!CA62</f>
        <v>A</v>
      </c>
      <c r="CB65" s="167">
        <f t="shared" si="39"/>
        <v>1.75</v>
      </c>
      <c r="CC65" s="167" t="str">
        <f>'DATA SISWA'!CC62</f>
        <v>A</v>
      </c>
      <c r="CD65" s="168">
        <f t="shared" si="14"/>
        <v>1.75</v>
      </c>
      <c r="CE65" s="167" t="str">
        <f>'DATA SISWA'!CE62</f>
        <v>D</v>
      </c>
      <c r="CF65" s="167">
        <f t="shared" si="40"/>
        <v>1.75</v>
      </c>
      <c r="CG65" s="167" t="str">
        <f>'DATA SISWA'!CG62</f>
        <v>E</v>
      </c>
      <c r="CH65" s="168">
        <f t="shared" si="15"/>
        <v>0</v>
      </c>
      <c r="CI65" s="85">
        <f>'DATA SISWA'!CI62</f>
        <v>2</v>
      </c>
      <c r="CJ65" s="85">
        <f>'DATA SISWA'!CJ62</f>
        <v>0</v>
      </c>
      <c r="CK65" s="85">
        <f>'DATA SISWA'!CK62</f>
        <v>5</v>
      </c>
      <c r="CL65" s="85">
        <f>'DATA SISWA'!CL62</f>
        <v>6</v>
      </c>
      <c r="CM65" s="85">
        <f>'DATA SISWA'!CM62</f>
        <v>6</v>
      </c>
      <c r="CN65" s="96">
        <f>'DATA SISWA'!CN62</f>
        <v>19</v>
      </c>
      <c r="CO65" s="96">
        <f>'DATA SISWA'!CO62</f>
        <v>21</v>
      </c>
      <c r="CP65" s="66">
        <f>'DATA SISWA'!CQ62</f>
        <v>52.25</v>
      </c>
      <c r="CQ65" s="67">
        <f t="shared" si="41"/>
        <v>52.25</v>
      </c>
      <c r="CR65" s="65" t="str">
        <f t="shared" si="42"/>
        <v>-</v>
      </c>
      <c r="CS65" s="65" t="str">
        <f t="shared" si="43"/>
        <v>v</v>
      </c>
      <c r="CT65" s="64" t="str">
        <f t="shared" si="44"/>
        <v>Remedial</v>
      </c>
      <c r="CW65" s="290"/>
      <c r="CX65" s="290"/>
      <c r="CY65" s="285"/>
      <c r="CZ65" s="286"/>
      <c r="DA65" s="203" t="s">
        <v>152</v>
      </c>
      <c r="DB65" s="203" t="s">
        <v>153</v>
      </c>
      <c r="DC65" s="203" t="s">
        <v>154</v>
      </c>
    </row>
    <row r="66" spans="1:107" x14ac:dyDescent="0.25">
      <c r="A66" s="86">
        <v>48</v>
      </c>
      <c r="B66" s="152" t="str">
        <f>'DATA SISWA'!C63</f>
        <v>06-</v>
      </c>
      <c r="C66" s="112" t="str">
        <f>'DATA SISWA'!D63</f>
        <v>005-</v>
      </c>
      <c r="D66" s="112" t="str">
        <f>'DATA SISWA'!E63</f>
        <v>057-</v>
      </c>
      <c r="E66" s="153">
        <f>'DATA SISWA'!F63</f>
        <v>8</v>
      </c>
      <c r="F66" s="95" t="str">
        <f>'DATA SISWA'!B63</f>
        <v>WINA WULANDARI</v>
      </c>
      <c r="G66" s="166" t="str">
        <f>'DATA SISWA'!G63</f>
        <v>C</v>
      </c>
      <c r="H66" s="167">
        <f t="shared" si="16"/>
        <v>1.75</v>
      </c>
      <c r="I66" s="166" t="str">
        <f>'DATA SISWA'!I63</f>
        <v>D</v>
      </c>
      <c r="J66" s="167">
        <f t="shared" si="17"/>
        <v>0</v>
      </c>
      <c r="K66" s="166" t="str">
        <f>'DATA SISWA'!K63</f>
        <v>E</v>
      </c>
      <c r="L66" s="167">
        <f t="shared" si="18"/>
        <v>1.75</v>
      </c>
      <c r="M66" s="166" t="str">
        <f>'DATA SISWA'!M63</f>
        <v>C</v>
      </c>
      <c r="N66" s="167">
        <f t="shared" si="19"/>
        <v>0</v>
      </c>
      <c r="O66" s="166" t="str">
        <f>'DATA SISWA'!O63</f>
        <v>C</v>
      </c>
      <c r="P66" s="167">
        <f t="shared" si="20"/>
        <v>0</v>
      </c>
      <c r="Q66" s="166" t="str">
        <f>'DATA SISWA'!Q63</f>
        <v>B</v>
      </c>
      <c r="R66" s="167">
        <f t="shared" si="21"/>
        <v>1.75</v>
      </c>
      <c r="S66" s="166" t="str">
        <f>'DATA SISWA'!S63</f>
        <v>D</v>
      </c>
      <c r="T66" s="167">
        <f t="shared" si="22"/>
        <v>1.75</v>
      </c>
      <c r="U66" s="166" t="str">
        <f>'DATA SISWA'!U63</f>
        <v>E</v>
      </c>
      <c r="V66" s="167">
        <f t="shared" si="23"/>
        <v>0</v>
      </c>
      <c r="W66" s="166" t="str">
        <f>'DATA SISWA'!W63</f>
        <v>B</v>
      </c>
      <c r="X66" s="167">
        <f t="shared" si="24"/>
        <v>0</v>
      </c>
      <c r="Y66" s="166" t="str">
        <f>'DATA SISWA'!Y63</f>
        <v>E</v>
      </c>
      <c r="Z66" s="167">
        <f t="shared" si="25"/>
        <v>0</v>
      </c>
      <c r="AA66" s="166" t="str">
        <f>'DATA SISWA'!AA63</f>
        <v>E</v>
      </c>
      <c r="AB66" s="167">
        <f t="shared" si="26"/>
        <v>0</v>
      </c>
      <c r="AC66" s="167" t="str">
        <f>'DATA SISWA'!AC63</f>
        <v>B</v>
      </c>
      <c r="AD66" s="168">
        <f t="shared" si="1"/>
        <v>1.75</v>
      </c>
      <c r="AE66" s="167" t="str">
        <f>'DATA SISWA'!AE63</f>
        <v>A</v>
      </c>
      <c r="AF66" s="167">
        <f t="shared" si="27"/>
        <v>1.75</v>
      </c>
      <c r="AG66" s="167" t="str">
        <f>'DATA SISWA'!AG63</f>
        <v>B</v>
      </c>
      <c r="AH66" s="168">
        <f t="shared" si="2"/>
        <v>0</v>
      </c>
      <c r="AI66" s="167" t="str">
        <f>'DATA SISWA'!AI63</f>
        <v>B</v>
      </c>
      <c r="AJ66" s="167">
        <f t="shared" si="28"/>
        <v>0</v>
      </c>
      <c r="AK66" s="167" t="str">
        <f>'DATA SISWA'!AK63</f>
        <v>C</v>
      </c>
      <c r="AL66" s="168">
        <f t="shared" si="3"/>
        <v>1.75</v>
      </c>
      <c r="AM66" s="167" t="str">
        <f>'DATA SISWA'!AM63</f>
        <v>E</v>
      </c>
      <c r="AN66" s="167">
        <f t="shared" si="29"/>
        <v>0</v>
      </c>
      <c r="AO66" s="167" t="str">
        <f>'DATA SISWA'!AO63</f>
        <v>C</v>
      </c>
      <c r="AP66" s="168">
        <f t="shared" si="4"/>
        <v>1.75</v>
      </c>
      <c r="AQ66" s="167" t="str">
        <f>'DATA SISWA'!AQ63</f>
        <v>C</v>
      </c>
      <c r="AR66" s="167">
        <f t="shared" si="30"/>
        <v>1.75</v>
      </c>
      <c r="AS66" s="167" t="str">
        <f>'DATA SISWA'!AS63</f>
        <v>C</v>
      </c>
      <c r="AT66" s="168">
        <f t="shared" si="5"/>
        <v>0</v>
      </c>
      <c r="AU66" s="167" t="str">
        <f>'DATA SISWA'!AU63</f>
        <v>B</v>
      </c>
      <c r="AV66" s="167">
        <f t="shared" si="31"/>
        <v>1.75</v>
      </c>
      <c r="AW66" s="167" t="str">
        <f>'DATA SISWA'!AW63</f>
        <v>D</v>
      </c>
      <c r="AX66" s="168">
        <f t="shared" si="6"/>
        <v>0</v>
      </c>
      <c r="AY66" s="167" t="str">
        <f>'DATA SISWA'!AY63</f>
        <v>D</v>
      </c>
      <c r="AZ66" s="167">
        <f t="shared" si="32"/>
        <v>0</v>
      </c>
      <c r="BA66" s="167" t="str">
        <f>'DATA SISWA'!BA63</f>
        <v>C</v>
      </c>
      <c r="BB66" s="168">
        <f t="shared" si="7"/>
        <v>1.75</v>
      </c>
      <c r="BC66" s="167" t="str">
        <f>'DATA SISWA'!BC63</f>
        <v>A</v>
      </c>
      <c r="BD66" s="167">
        <f t="shared" si="33"/>
        <v>1.75</v>
      </c>
      <c r="BE66" s="167" t="str">
        <f>'DATA SISWA'!BE63</f>
        <v>A</v>
      </c>
      <c r="BF66" s="168">
        <f t="shared" si="8"/>
        <v>0</v>
      </c>
      <c r="BG66" s="167" t="str">
        <f>'DATA SISWA'!BG63</f>
        <v>E</v>
      </c>
      <c r="BH66" s="167">
        <f t="shared" si="34"/>
        <v>1.75</v>
      </c>
      <c r="BI66" s="167" t="str">
        <f>'DATA SISWA'!BI63</f>
        <v>E</v>
      </c>
      <c r="BJ66" s="168">
        <f t="shared" si="9"/>
        <v>0</v>
      </c>
      <c r="BK66" s="167" t="str">
        <f>'DATA SISWA'!BK63</f>
        <v>C</v>
      </c>
      <c r="BL66" s="167">
        <f t="shared" si="35"/>
        <v>0</v>
      </c>
      <c r="BM66" s="167" t="str">
        <f>'DATA SISWA'!BM63</f>
        <v>E</v>
      </c>
      <c r="BN66" s="168">
        <f t="shared" si="10"/>
        <v>1.75</v>
      </c>
      <c r="BO66" s="167" t="str">
        <f>'DATA SISWA'!BO63</f>
        <v>A</v>
      </c>
      <c r="BP66" s="167">
        <f t="shared" si="36"/>
        <v>0</v>
      </c>
      <c r="BQ66" s="167" t="str">
        <f>'DATA SISWA'!BQ63</f>
        <v>D</v>
      </c>
      <c r="BR66" s="168">
        <f t="shared" si="11"/>
        <v>1.75</v>
      </c>
      <c r="BS66" s="167" t="str">
        <f>'DATA SISWA'!BS63</f>
        <v>E</v>
      </c>
      <c r="BT66" s="167">
        <f t="shared" si="37"/>
        <v>1.75</v>
      </c>
      <c r="BU66" s="167" t="str">
        <f>'DATA SISWA'!BU63</f>
        <v>D</v>
      </c>
      <c r="BV66" s="168">
        <f t="shared" si="12"/>
        <v>1.75</v>
      </c>
      <c r="BW66" s="167" t="str">
        <f>'DATA SISWA'!BW63</f>
        <v>A</v>
      </c>
      <c r="BX66" s="167">
        <f t="shared" si="38"/>
        <v>1.75</v>
      </c>
      <c r="BY66" s="167" t="str">
        <f>'DATA SISWA'!BY63</f>
        <v>B</v>
      </c>
      <c r="BZ66" s="168">
        <f t="shared" si="13"/>
        <v>0</v>
      </c>
      <c r="CA66" s="167" t="str">
        <f>'DATA SISWA'!CA63</f>
        <v>A</v>
      </c>
      <c r="CB66" s="167">
        <f t="shared" si="39"/>
        <v>1.75</v>
      </c>
      <c r="CC66" s="167" t="str">
        <f>'DATA SISWA'!CC63</f>
        <v>A</v>
      </c>
      <c r="CD66" s="168">
        <f t="shared" si="14"/>
        <v>1.75</v>
      </c>
      <c r="CE66" s="167" t="str">
        <f>'DATA SISWA'!CE63</f>
        <v>D</v>
      </c>
      <c r="CF66" s="167">
        <f t="shared" si="40"/>
        <v>1.75</v>
      </c>
      <c r="CG66" s="167" t="str">
        <f>'DATA SISWA'!CG63</f>
        <v>C</v>
      </c>
      <c r="CH66" s="168">
        <f t="shared" si="15"/>
        <v>1.75</v>
      </c>
      <c r="CI66" s="85">
        <f>'DATA SISWA'!CI63</f>
        <v>2</v>
      </c>
      <c r="CJ66" s="85">
        <f>'DATA SISWA'!CJ63</f>
        <v>5</v>
      </c>
      <c r="CK66" s="85">
        <f>'DATA SISWA'!CK63</f>
        <v>5</v>
      </c>
      <c r="CL66" s="85">
        <f>'DATA SISWA'!CL63</f>
        <v>6</v>
      </c>
      <c r="CM66" s="85">
        <f>'DATA SISWA'!CM63</f>
        <v>6</v>
      </c>
      <c r="CN66" s="96">
        <f>'DATA SISWA'!CN63</f>
        <v>22</v>
      </c>
      <c r="CO66" s="96">
        <f>'DATA SISWA'!CO63</f>
        <v>18</v>
      </c>
      <c r="CP66" s="66">
        <f>'DATA SISWA'!CQ63</f>
        <v>62.5</v>
      </c>
      <c r="CQ66" s="67">
        <f t="shared" si="41"/>
        <v>62.5</v>
      </c>
      <c r="CR66" s="65" t="str">
        <f t="shared" si="42"/>
        <v>v</v>
      </c>
      <c r="CS66" s="65" t="str">
        <f t="shared" si="43"/>
        <v>-</v>
      </c>
      <c r="CT66" s="64" t="str">
        <f t="shared" si="44"/>
        <v>Tuntas</v>
      </c>
      <c r="CW66" s="64">
        <v>1</v>
      </c>
      <c r="CX66" s="70" t="str">
        <f>F80</f>
        <v>LAILY RIZKI AMALIA</v>
      </c>
      <c r="CY66" s="287" t="s">
        <v>155</v>
      </c>
      <c r="CZ66" s="288"/>
      <c r="DA66" s="64" t="s">
        <v>156</v>
      </c>
      <c r="DB66" s="64" t="s">
        <v>200</v>
      </c>
      <c r="DC66" s="64" t="s">
        <v>158</v>
      </c>
    </row>
    <row r="67" spans="1:107" x14ac:dyDescent="0.25">
      <c r="A67" s="86">
        <v>49</v>
      </c>
      <c r="B67" s="152" t="str">
        <f>'DATA SISWA'!C64</f>
        <v>06-</v>
      </c>
      <c r="C67" s="112" t="str">
        <f>'DATA SISWA'!D64</f>
        <v>005-</v>
      </c>
      <c r="D67" s="112" t="str">
        <f>'DATA SISWA'!E64</f>
        <v>058-</v>
      </c>
      <c r="E67" s="153">
        <f>'DATA SISWA'!F64</f>
        <v>7</v>
      </c>
      <c r="F67" s="95" t="str">
        <f>'DATA SISWA'!B64</f>
        <v>YULIANA</v>
      </c>
      <c r="G67" s="166" t="str">
        <f>'DATA SISWA'!G64</f>
        <v>C</v>
      </c>
      <c r="H67" s="167">
        <f t="shared" si="16"/>
        <v>1.75</v>
      </c>
      <c r="I67" s="166" t="str">
        <f>'DATA SISWA'!I64</f>
        <v>D</v>
      </c>
      <c r="J67" s="167">
        <f t="shared" si="17"/>
        <v>0</v>
      </c>
      <c r="K67" s="166" t="str">
        <f>'DATA SISWA'!K64</f>
        <v>C</v>
      </c>
      <c r="L67" s="167">
        <f t="shared" si="18"/>
        <v>0</v>
      </c>
      <c r="M67" s="166" t="str">
        <f>'DATA SISWA'!M64</f>
        <v>A</v>
      </c>
      <c r="N67" s="167">
        <f t="shared" si="19"/>
        <v>0</v>
      </c>
      <c r="O67" s="166" t="str">
        <f>'DATA SISWA'!O64</f>
        <v>A</v>
      </c>
      <c r="P67" s="167">
        <f t="shared" si="20"/>
        <v>0</v>
      </c>
      <c r="Q67" s="166" t="str">
        <f>'DATA SISWA'!Q64</f>
        <v>D</v>
      </c>
      <c r="R67" s="167">
        <f t="shared" si="21"/>
        <v>0</v>
      </c>
      <c r="S67" s="166" t="str">
        <f>'DATA SISWA'!S64</f>
        <v>D</v>
      </c>
      <c r="T67" s="167">
        <f t="shared" si="22"/>
        <v>1.75</v>
      </c>
      <c r="U67" s="166" t="str">
        <f>'DATA SISWA'!U64</f>
        <v>D</v>
      </c>
      <c r="V67" s="167">
        <f t="shared" si="23"/>
        <v>0</v>
      </c>
      <c r="W67" s="166" t="str">
        <f>'DATA SISWA'!W64</f>
        <v>B</v>
      </c>
      <c r="X67" s="167">
        <f t="shared" si="24"/>
        <v>0</v>
      </c>
      <c r="Y67" s="166" t="str">
        <f>'DATA SISWA'!Y64</f>
        <v>A</v>
      </c>
      <c r="Z67" s="167">
        <f t="shared" si="25"/>
        <v>0</v>
      </c>
      <c r="AA67" s="166" t="str">
        <f>'DATA SISWA'!AA64</f>
        <v>A</v>
      </c>
      <c r="AB67" s="167">
        <f t="shared" si="26"/>
        <v>0</v>
      </c>
      <c r="AC67" s="167" t="str">
        <f>'DATA SISWA'!AC64</f>
        <v>B</v>
      </c>
      <c r="AD67" s="168">
        <f t="shared" si="1"/>
        <v>1.75</v>
      </c>
      <c r="AE67" s="167" t="str">
        <f>'DATA SISWA'!AE64</f>
        <v>A</v>
      </c>
      <c r="AF67" s="167">
        <f t="shared" si="27"/>
        <v>1.75</v>
      </c>
      <c r="AG67" s="167" t="str">
        <f>'DATA SISWA'!AG64</f>
        <v>B</v>
      </c>
      <c r="AH67" s="168">
        <f t="shared" si="2"/>
        <v>0</v>
      </c>
      <c r="AI67" s="167" t="str">
        <f>'DATA SISWA'!AI64</f>
        <v>A</v>
      </c>
      <c r="AJ67" s="167">
        <f t="shared" si="28"/>
        <v>0</v>
      </c>
      <c r="AK67" s="167" t="str">
        <f>'DATA SISWA'!AK64</f>
        <v>E</v>
      </c>
      <c r="AL67" s="168">
        <f t="shared" si="3"/>
        <v>0</v>
      </c>
      <c r="AM67" s="167" t="str">
        <f>'DATA SISWA'!AM64</f>
        <v>A</v>
      </c>
      <c r="AN67" s="167">
        <f t="shared" si="29"/>
        <v>1.75</v>
      </c>
      <c r="AO67" s="167" t="str">
        <f>'DATA SISWA'!AO64</f>
        <v>C</v>
      </c>
      <c r="AP67" s="168">
        <f t="shared" si="4"/>
        <v>1.75</v>
      </c>
      <c r="AQ67" s="167" t="str">
        <f>'DATA SISWA'!AQ64</f>
        <v>C</v>
      </c>
      <c r="AR67" s="167">
        <f t="shared" si="30"/>
        <v>1.75</v>
      </c>
      <c r="AS67" s="167" t="str">
        <f>'DATA SISWA'!AS64</f>
        <v>C</v>
      </c>
      <c r="AT67" s="168">
        <f t="shared" si="5"/>
        <v>0</v>
      </c>
      <c r="AU67" s="167" t="str">
        <f>'DATA SISWA'!AU64</f>
        <v>B</v>
      </c>
      <c r="AV67" s="167">
        <f t="shared" si="31"/>
        <v>1.75</v>
      </c>
      <c r="AW67" s="167" t="str">
        <f>'DATA SISWA'!AW64</f>
        <v>D</v>
      </c>
      <c r="AX67" s="168">
        <f t="shared" si="6"/>
        <v>0</v>
      </c>
      <c r="AY67" s="167" t="str">
        <f>'DATA SISWA'!AY64</f>
        <v>D</v>
      </c>
      <c r="AZ67" s="167">
        <f t="shared" si="32"/>
        <v>0</v>
      </c>
      <c r="BA67" s="167" t="str">
        <f>'DATA SISWA'!BA64</f>
        <v>D</v>
      </c>
      <c r="BB67" s="168">
        <f t="shared" si="7"/>
        <v>0</v>
      </c>
      <c r="BC67" s="167" t="str">
        <f>'DATA SISWA'!BC64</f>
        <v>A</v>
      </c>
      <c r="BD67" s="167">
        <f t="shared" si="33"/>
        <v>1.75</v>
      </c>
      <c r="BE67" s="167" t="str">
        <f>'DATA SISWA'!BE64</f>
        <v>D</v>
      </c>
      <c r="BF67" s="168">
        <f t="shared" si="8"/>
        <v>0</v>
      </c>
      <c r="BG67" s="167" t="str">
        <f>'DATA SISWA'!BG64</f>
        <v>E</v>
      </c>
      <c r="BH67" s="167">
        <f t="shared" si="34"/>
        <v>1.75</v>
      </c>
      <c r="BI67" s="167" t="str">
        <f>'DATA SISWA'!BI64</f>
        <v>E</v>
      </c>
      <c r="BJ67" s="168">
        <f t="shared" si="9"/>
        <v>0</v>
      </c>
      <c r="BK67" s="167" t="str">
        <f>'DATA SISWA'!BK64</f>
        <v>E</v>
      </c>
      <c r="BL67" s="167">
        <f t="shared" si="35"/>
        <v>0</v>
      </c>
      <c r="BM67" s="167" t="str">
        <f>'DATA SISWA'!BM64</f>
        <v>E</v>
      </c>
      <c r="BN67" s="168">
        <f t="shared" si="10"/>
        <v>1.75</v>
      </c>
      <c r="BO67" s="167" t="str">
        <f>'DATA SISWA'!BO64</f>
        <v>E</v>
      </c>
      <c r="BP67" s="167">
        <f t="shared" si="36"/>
        <v>1.75</v>
      </c>
      <c r="BQ67" s="167" t="str">
        <f>'DATA SISWA'!BQ64</f>
        <v>D</v>
      </c>
      <c r="BR67" s="168">
        <f t="shared" si="11"/>
        <v>1.75</v>
      </c>
      <c r="BS67" s="167" t="str">
        <f>'DATA SISWA'!BS64</f>
        <v>A</v>
      </c>
      <c r="BT67" s="167">
        <f t="shared" si="37"/>
        <v>0</v>
      </c>
      <c r="BU67" s="167" t="str">
        <f>'DATA SISWA'!BU64</f>
        <v>D</v>
      </c>
      <c r="BV67" s="168">
        <f t="shared" si="12"/>
        <v>1.75</v>
      </c>
      <c r="BW67" s="167" t="str">
        <f>'DATA SISWA'!BW64</f>
        <v>D</v>
      </c>
      <c r="BX67" s="167">
        <f t="shared" si="38"/>
        <v>0</v>
      </c>
      <c r="BY67" s="167" t="str">
        <f>'DATA SISWA'!BY64</f>
        <v>A</v>
      </c>
      <c r="BZ67" s="168">
        <f t="shared" si="13"/>
        <v>0</v>
      </c>
      <c r="CA67" s="167" t="str">
        <f>'DATA SISWA'!CA64</f>
        <v>A</v>
      </c>
      <c r="CB67" s="167">
        <f t="shared" si="39"/>
        <v>1.75</v>
      </c>
      <c r="CC67" s="167" t="str">
        <f>'DATA SISWA'!CC64</f>
        <v>E</v>
      </c>
      <c r="CD67" s="168">
        <f t="shared" si="14"/>
        <v>0</v>
      </c>
      <c r="CE67" s="167" t="str">
        <f>'DATA SISWA'!CE64</f>
        <v>D</v>
      </c>
      <c r="CF67" s="167">
        <f t="shared" si="40"/>
        <v>1.75</v>
      </c>
      <c r="CG67" s="167" t="str">
        <f>'DATA SISWA'!CG64</f>
        <v>E</v>
      </c>
      <c r="CH67" s="168">
        <f t="shared" si="15"/>
        <v>0</v>
      </c>
      <c r="CI67" s="85">
        <f>'DATA SISWA'!CI64</f>
        <v>2</v>
      </c>
      <c r="CJ67" s="85">
        <f>'DATA SISWA'!CJ64</f>
        <v>0</v>
      </c>
      <c r="CK67" s="85">
        <f>'DATA SISWA'!CK64</f>
        <v>4</v>
      </c>
      <c r="CL67" s="85">
        <f>'DATA SISWA'!CL64</f>
        <v>5</v>
      </c>
      <c r="CM67" s="85">
        <f>'DATA SISWA'!CM64</f>
        <v>6</v>
      </c>
      <c r="CN67" s="96">
        <f>'DATA SISWA'!CN64</f>
        <v>16</v>
      </c>
      <c r="CO67" s="96">
        <f>'DATA SISWA'!CO64</f>
        <v>24</v>
      </c>
      <c r="CP67" s="66">
        <f>'DATA SISWA'!CQ64</f>
        <v>45</v>
      </c>
      <c r="CQ67" s="67">
        <f t="shared" si="41"/>
        <v>45</v>
      </c>
      <c r="CR67" s="65" t="str">
        <f t="shared" si="42"/>
        <v>-</v>
      </c>
      <c r="CS67" s="65" t="str">
        <f t="shared" si="43"/>
        <v>v</v>
      </c>
      <c r="CT67" s="64" t="str">
        <f t="shared" si="44"/>
        <v>Remedial</v>
      </c>
      <c r="CW67" s="64">
        <v>2</v>
      </c>
      <c r="CX67" s="70" t="str">
        <f>F86</f>
        <v>NURMALA</v>
      </c>
      <c r="CY67" s="287" t="s">
        <v>155</v>
      </c>
      <c r="CZ67" s="288"/>
      <c r="DA67" s="64" t="s">
        <v>156</v>
      </c>
      <c r="DB67" s="64" t="s">
        <v>335</v>
      </c>
      <c r="DC67" s="64" t="s">
        <v>158</v>
      </c>
    </row>
    <row r="68" spans="1:107" x14ac:dyDescent="0.25">
      <c r="A68" s="87">
        <v>50</v>
      </c>
      <c r="B68" s="152" t="str">
        <f>'DATA SISWA'!C65</f>
        <v>06-</v>
      </c>
      <c r="C68" s="112" t="str">
        <f>'DATA SISWA'!D65</f>
        <v>005-</v>
      </c>
      <c r="D68" s="112" t="str">
        <f>'DATA SISWA'!E65</f>
        <v>011-</v>
      </c>
      <c r="E68" s="153">
        <f>'DATA SISWA'!F65</f>
        <v>6</v>
      </c>
      <c r="F68" s="95" t="str">
        <f>'DATA SISWA'!B65</f>
        <v>RIAN NUR IBNU SANDI</v>
      </c>
      <c r="G68" s="166" t="str">
        <f>'DATA SISWA'!G65</f>
        <v>C</v>
      </c>
      <c r="H68" s="167">
        <f t="shared" si="16"/>
        <v>1.75</v>
      </c>
      <c r="I68" s="166" t="str">
        <f>'DATA SISWA'!I65</f>
        <v>D</v>
      </c>
      <c r="J68" s="167">
        <f t="shared" si="17"/>
        <v>0</v>
      </c>
      <c r="K68" s="166" t="str">
        <f>'DATA SISWA'!K65</f>
        <v>E</v>
      </c>
      <c r="L68" s="167">
        <f t="shared" si="18"/>
        <v>1.75</v>
      </c>
      <c r="M68" s="166" t="str">
        <f>'DATA SISWA'!M65</f>
        <v>B</v>
      </c>
      <c r="N68" s="167">
        <f t="shared" si="19"/>
        <v>1.75</v>
      </c>
      <c r="O68" s="166" t="str">
        <f>'DATA SISWA'!O65</f>
        <v>E</v>
      </c>
      <c r="P68" s="167">
        <f t="shared" si="20"/>
        <v>0</v>
      </c>
      <c r="Q68" s="166" t="str">
        <f>'DATA SISWA'!Q65</f>
        <v>B</v>
      </c>
      <c r="R68" s="167">
        <f t="shared" si="21"/>
        <v>1.75</v>
      </c>
      <c r="S68" s="166" t="str">
        <f>'DATA SISWA'!S65</f>
        <v>A</v>
      </c>
      <c r="T68" s="167">
        <f t="shared" si="22"/>
        <v>0</v>
      </c>
      <c r="U68" s="166" t="str">
        <f>'DATA SISWA'!U65</f>
        <v>B</v>
      </c>
      <c r="V68" s="167">
        <f t="shared" si="23"/>
        <v>0</v>
      </c>
      <c r="W68" s="166" t="str">
        <f>'DATA SISWA'!W65</f>
        <v>B</v>
      </c>
      <c r="X68" s="167">
        <f t="shared" si="24"/>
        <v>0</v>
      </c>
      <c r="Y68" s="166" t="str">
        <f>'DATA SISWA'!Y65</f>
        <v>D</v>
      </c>
      <c r="Z68" s="167">
        <f t="shared" si="25"/>
        <v>0</v>
      </c>
      <c r="AA68" s="166" t="str">
        <f>'DATA SISWA'!AA65</f>
        <v>A</v>
      </c>
      <c r="AB68" s="167">
        <f t="shared" si="26"/>
        <v>0</v>
      </c>
      <c r="AC68" s="167" t="str">
        <f>'DATA SISWA'!AC65</f>
        <v>B</v>
      </c>
      <c r="AD68" s="168">
        <f t="shared" si="1"/>
        <v>1.75</v>
      </c>
      <c r="AE68" s="167" t="str">
        <f>'DATA SISWA'!AE65</f>
        <v>A</v>
      </c>
      <c r="AF68" s="167">
        <f t="shared" si="27"/>
        <v>1.75</v>
      </c>
      <c r="AG68" s="167" t="str">
        <f>'DATA SISWA'!AG65</f>
        <v>B</v>
      </c>
      <c r="AH68" s="168">
        <f t="shared" si="2"/>
        <v>0</v>
      </c>
      <c r="AI68" s="167" t="str">
        <f>'DATA SISWA'!AI65</f>
        <v>C</v>
      </c>
      <c r="AJ68" s="167">
        <f t="shared" si="28"/>
        <v>0</v>
      </c>
      <c r="AK68" s="167" t="str">
        <f>'DATA SISWA'!AK65</f>
        <v>D</v>
      </c>
      <c r="AL68" s="168">
        <f t="shared" si="3"/>
        <v>0</v>
      </c>
      <c r="AM68" s="167" t="str">
        <f>'DATA SISWA'!AM65</f>
        <v>A</v>
      </c>
      <c r="AN68" s="167">
        <f t="shared" si="29"/>
        <v>1.75</v>
      </c>
      <c r="AO68" s="167" t="str">
        <f>'DATA SISWA'!AO65</f>
        <v>E</v>
      </c>
      <c r="AP68" s="168">
        <f t="shared" si="4"/>
        <v>0</v>
      </c>
      <c r="AQ68" s="167" t="str">
        <f>'DATA SISWA'!AQ65</f>
        <v>C</v>
      </c>
      <c r="AR68" s="167">
        <f t="shared" si="30"/>
        <v>1.75</v>
      </c>
      <c r="AS68" s="167" t="str">
        <f>'DATA SISWA'!AS65</f>
        <v>A</v>
      </c>
      <c r="AT68" s="168">
        <f t="shared" si="5"/>
        <v>1.75</v>
      </c>
      <c r="AU68" s="167" t="str">
        <f>'DATA SISWA'!AU65</f>
        <v>B</v>
      </c>
      <c r="AV68" s="167">
        <f t="shared" si="31"/>
        <v>1.75</v>
      </c>
      <c r="AW68" s="167" t="str">
        <f>'DATA SISWA'!AW65</f>
        <v>E</v>
      </c>
      <c r="AX68" s="168">
        <f t="shared" si="6"/>
        <v>0</v>
      </c>
      <c r="AY68" s="167" t="str">
        <f>'DATA SISWA'!AY65</f>
        <v>D</v>
      </c>
      <c r="AZ68" s="167">
        <f t="shared" si="32"/>
        <v>0</v>
      </c>
      <c r="BA68" s="167" t="str">
        <f>'DATA SISWA'!BA65</f>
        <v>D</v>
      </c>
      <c r="BB68" s="168">
        <f t="shared" si="7"/>
        <v>0</v>
      </c>
      <c r="BC68" s="167" t="str">
        <f>'DATA SISWA'!BC65</f>
        <v>B</v>
      </c>
      <c r="BD68" s="167">
        <f t="shared" si="33"/>
        <v>0</v>
      </c>
      <c r="BE68" s="167" t="str">
        <f>'DATA SISWA'!BE65</f>
        <v>A</v>
      </c>
      <c r="BF68" s="168">
        <f t="shared" si="8"/>
        <v>0</v>
      </c>
      <c r="BG68" s="167" t="str">
        <f>'DATA SISWA'!BG65</f>
        <v>D</v>
      </c>
      <c r="BH68" s="167">
        <f t="shared" si="34"/>
        <v>0</v>
      </c>
      <c r="BI68" s="167" t="str">
        <f>'DATA SISWA'!BI65</f>
        <v>B</v>
      </c>
      <c r="BJ68" s="168">
        <f t="shared" si="9"/>
        <v>1.75</v>
      </c>
      <c r="BK68" s="167" t="str">
        <f>'DATA SISWA'!BK65</f>
        <v>E</v>
      </c>
      <c r="BL68" s="167">
        <f t="shared" si="35"/>
        <v>0</v>
      </c>
      <c r="BM68" s="167" t="str">
        <f>'DATA SISWA'!BM65</f>
        <v>E</v>
      </c>
      <c r="BN68" s="168">
        <f t="shared" si="10"/>
        <v>1.75</v>
      </c>
      <c r="BO68" s="167" t="str">
        <f>'DATA SISWA'!BO65</f>
        <v>A</v>
      </c>
      <c r="BP68" s="167">
        <f t="shared" si="36"/>
        <v>0</v>
      </c>
      <c r="BQ68" s="167" t="str">
        <f>'DATA SISWA'!BQ65</f>
        <v>D</v>
      </c>
      <c r="BR68" s="168">
        <f t="shared" si="11"/>
        <v>1.75</v>
      </c>
      <c r="BS68" s="167" t="str">
        <f>'DATA SISWA'!BS65</f>
        <v>A</v>
      </c>
      <c r="BT68" s="167">
        <f t="shared" si="37"/>
        <v>0</v>
      </c>
      <c r="BU68" s="167" t="str">
        <f>'DATA SISWA'!BU65</f>
        <v>E</v>
      </c>
      <c r="BV68" s="168">
        <f t="shared" si="12"/>
        <v>0</v>
      </c>
      <c r="BW68" s="167" t="str">
        <f>'DATA SISWA'!BW65</f>
        <v>C</v>
      </c>
      <c r="BX68" s="167">
        <f t="shared" si="38"/>
        <v>0</v>
      </c>
      <c r="BY68" s="167" t="str">
        <f>'DATA SISWA'!BY65</f>
        <v>D</v>
      </c>
      <c r="BZ68" s="168">
        <f t="shared" si="13"/>
        <v>1.75</v>
      </c>
      <c r="CA68" s="167" t="str">
        <f>'DATA SISWA'!CA65</f>
        <v>A</v>
      </c>
      <c r="CB68" s="167">
        <f t="shared" si="39"/>
        <v>1.75</v>
      </c>
      <c r="CC68" s="167" t="str">
        <f>'DATA SISWA'!CC65</f>
        <v>D</v>
      </c>
      <c r="CD68" s="168">
        <f t="shared" si="14"/>
        <v>0</v>
      </c>
      <c r="CE68" s="167" t="str">
        <f>'DATA SISWA'!CE65</f>
        <v>D</v>
      </c>
      <c r="CF68" s="167">
        <f t="shared" si="40"/>
        <v>1.75</v>
      </c>
      <c r="CG68" s="167" t="str">
        <f>'DATA SISWA'!CG65</f>
        <v>E</v>
      </c>
      <c r="CH68" s="168">
        <f t="shared" si="15"/>
        <v>0</v>
      </c>
      <c r="CI68" s="85">
        <f>'DATA SISWA'!CI65</f>
        <v>2</v>
      </c>
      <c r="CJ68" s="85">
        <f>'DATA SISWA'!CJ65</f>
        <v>3</v>
      </c>
      <c r="CK68" s="85">
        <f>'DATA SISWA'!CK65</f>
        <v>5</v>
      </c>
      <c r="CL68" s="85">
        <f>'DATA SISWA'!CL65</f>
        <v>1</v>
      </c>
      <c r="CM68" s="85">
        <f>'DATA SISWA'!CM65</f>
        <v>1</v>
      </c>
      <c r="CN68" s="96">
        <f>'DATA SISWA'!CN65</f>
        <v>16</v>
      </c>
      <c r="CO68" s="96">
        <f>'DATA SISWA'!CO65</f>
        <v>24</v>
      </c>
      <c r="CP68" s="66">
        <f>'DATA SISWA'!CQ65</f>
        <v>40</v>
      </c>
      <c r="CQ68" s="67">
        <f t="shared" si="41"/>
        <v>40</v>
      </c>
      <c r="CR68" s="65" t="str">
        <f t="shared" si="42"/>
        <v>-</v>
      </c>
      <c r="CS68" s="65" t="str">
        <f t="shared" si="43"/>
        <v>v</v>
      </c>
      <c r="CT68" s="64" t="str">
        <f t="shared" si="44"/>
        <v>Remedial</v>
      </c>
      <c r="CW68" s="64">
        <v>3</v>
      </c>
      <c r="CX68" s="70"/>
      <c r="CY68" s="71"/>
      <c r="CZ68" s="72"/>
      <c r="DA68" s="64"/>
      <c r="DB68" s="64"/>
      <c r="DC68" s="64"/>
    </row>
    <row r="69" spans="1:107" x14ac:dyDescent="0.25">
      <c r="A69" s="87">
        <v>51</v>
      </c>
      <c r="B69" s="152" t="str">
        <f>'DATA SISWA'!C66</f>
        <v>06-</v>
      </c>
      <c r="C69" s="112" t="str">
        <f>'DATA SISWA'!D66</f>
        <v>005-</v>
      </c>
      <c r="D69" s="112" t="str">
        <f>'DATA SISWA'!E66</f>
        <v>013-</v>
      </c>
      <c r="E69" s="153">
        <f>'DATA SISWA'!F66</f>
        <v>4</v>
      </c>
      <c r="F69" s="95" t="str">
        <f>'DATA SISWA'!B66</f>
        <v>SYAIKHLUL HAQ</v>
      </c>
      <c r="G69" s="166" t="str">
        <f>'DATA SISWA'!G66</f>
        <v>C</v>
      </c>
      <c r="H69" s="167">
        <f t="shared" si="16"/>
        <v>1.75</v>
      </c>
      <c r="I69" s="166" t="str">
        <f>'DATA SISWA'!I66</f>
        <v>C</v>
      </c>
      <c r="J69" s="167">
        <f t="shared" si="17"/>
        <v>0</v>
      </c>
      <c r="K69" s="166" t="str">
        <f>'DATA SISWA'!K66</f>
        <v>E</v>
      </c>
      <c r="L69" s="167">
        <f t="shared" si="18"/>
        <v>1.75</v>
      </c>
      <c r="M69" s="166" t="str">
        <f>'DATA SISWA'!M66</f>
        <v>B</v>
      </c>
      <c r="N69" s="167">
        <f t="shared" si="19"/>
        <v>1.75</v>
      </c>
      <c r="O69" s="166" t="str">
        <f>'DATA SISWA'!O66</f>
        <v>E</v>
      </c>
      <c r="P69" s="167">
        <f t="shared" si="20"/>
        <v>0</v>
      </c>
      <c r="Q69" s="166" t="str">
        <f>'DATA SISWA'!Q66</f>
        <v>B</v>
      </c>
      <c r="R69" s="167">
        <f t="shared" si="21"/>
        <v>1.75</v>
      </c>
      <c r="S69" s="166" t="str">
        <f>'DATA SISWA'!S66</f>
        <v>D</v>
      </c>
      <c r="T69" s="167">
        <f t="shared" si="22"/>
        <v>1.75</v>
      </c>
      <c r="U69" s="166" t="str">
        <f>'DATA SISWA'!U66</f>
        <v>C</v>
      </c>
      <c r="V69" s="167">
        <f t="shared" si="23"/>
        <v>0</v>
      </c>
      <c r="W69" s="166" t="str">
        <f>'DATA SISWA'!W66</f>
        <v>C</v>
      </c>
      <c r="X69" s="167">
        <f t="shared" si="24"/>
        <v>0</v>
      </c>
      <c r="Y69" s="166" t="str">
        <f>'DATA SISWA'!Y66</f>
        <v>A</v>
      </c>
      <c r="Z69" s="167">
        <f t="shared" si="25"/>
        <v>0</v>
      </c>
      <c r="AA69" s="166" t="str">
        <f>'DATA SISWA'!AA66</f>
        <v>A</v>
      </c>
      <c r="AB69" s="167">
        <f t="shared" si="26"/>
        <v>0</v>
      </c>
      <c r="AC69" s="167" t="str">
        <f>'DATA SISWA'!AC66</f>
        <v>B</v>
      </c>
      <c r="AD69" s="168">
        <f t="shared" si="1"/>
        <v>1.75</v>
      </c>
      <c r="AE69" s="167" t="str">
        <f>'DATA SISWA'!AE66</f>
        <v>A</v>
      </c>
      <c r="AF69" s="167">
        <f t="shared" si="27"/>
        <v>1.75</v>
      </c>
      <c r="AG69" s="167" t="str">
        <f>'DATA SISWA'!AG66</f>
        <v>A</v>
      </c>
      <c r="AH69" s="168">
        <f t="shared" si="2"/>
        <v>1.75</v>
      </c>
      <c r="AI69" s="167" t="str">
        <f>'DATA SISWA'!AI66</f>
        <v>A</v>
      </c>
      <c r="AJ69" s="167">
        <f t="shared" si="28"/>
        <v>0</v>
      </c>
      <c r="AK69" s="167" t="str">
        <f>'DATA SISWA'!AK66</f>
        <v>D</v>
      </c>
      <c r="AL69" s="168">
        <f t="shared" si="3"/>
        <v>0</v>
      </c>
      <c r="AM69" s="167" t="str">
        <f>'DATA SISWA'!AM66</f>
        <v>A</v>
      </c>
      <c r="AN69" s="167">
        <f t="shared" si="29"/>
        <v>1.75</v>
      </c>
      <c r="AO69" s="167" t="str">
        <f>'DATA SISWA'!AO66</f>
        <v>C</v>
      </c>
      <c r="AP69" s="168">
        <f t="shared" si="4"/>
        <v>1.75</v>
      </c>
      <c r="AQ69" s="167" t="str">
        <f>'DATA SISWA'!AQ66</f>
        <v>C</v>
      </c>
      <c r="AR69" s="167">
        <f t="shared" si="30"/>
        <v>1.75</v>
      </c>
      <c r="AS69" s="167" t="str">
        <f>'DATA SISWA'!AS66</f>
        <v>C</v>
      </c>
      <c r="AT69" s="168">
        <f t="shared" si="5"/>
        <v>0</v>
      </c>
      <c r="AU69" s="167" t="str">
        <f>'DATA SISWA'!AU66</f>
        <v>B</v>
      </c>
      <c r="AV69" s="167">
        <f t="shared" si="31"/>
        <v>1.75</v>
      </c>
      <c r="AW69" s="167" t="str">
        <f>'DATA SISWA'!AW66</f>
        <v>D</v>
      </c>
      <c r="AX69" s="168">
        <f t="shared" si="6"/>
        <v>0</v>
      </c>
      <c r="AY69" s="167" t="str">
        <f>'DATA SISWA'!AY66</f>
        <v>D</v>
      </c>
      <c r="AZ69" s="167">
        <f t="shared" si="32"/>
        <v>0</v>
      </c>
      <c r="BA69" s="167" t="str">
        <f>'DATA SISWA'!BA66</f>
        <v>D</v>
      </c>
      <c r="BB69" s="168">
        <f t="shared" si="7"/>
        <v>0</v>
      </c>
      <c r="BC69" s="167" t="str">
        <f>'DATA SISWA'!BC66</f>
        <v>A</v>
      </c>
      <c r="BD69" s="167">
        <f t="shared" si="33"/>
        <v>1.75</v>
      </c>
      <c r="BE69" s="167" t="str">
        <f>'DATA SISWA'!BE66</f>
        <v>C</v>
      </c>
      <c r="BF69" s="168">
        <f t="shared" si="8"/>
        <v>0</v>
      </c>
      <c r="BG69" s="167" t="str">
        <f>'DATA SISWA'!BG66</f>
        <v>B</v>
      </c>
      <c r="BH69" s="167">
        <f t="shared" si="34"/>
        <v>0</v>
      </c>
      <c r="BI69" s="167" t="str">
        <f>'DATA SISWA'!BI66</f>
        <v>B</v>
      </c>
      <c r="BJ69" s="168">
        <f t="shared" si="9"/>
        <v>1.75</v>
      </c>
      <c r="BK69" s="167" t="str">
        <f>'DATA SISWA'!BK66</f>
        <v>A</v>
      </c>
      <c r="BL69" s="167">
        <f t="shared" si="35"/>
        <v>0</v>
      </c>
      <c r="BM69" s="167" t="str">
        <f>'DATA SISWA'!BM66</f>
        <v>E</v>
      </c>
      <c r="BN69" s="168">
        <f t="shared" si="10"/>
        <v>1.75</v>
      </c>
      <c r="BO69" s="167" t="str">
        <f>'DATA SISWA'!BO66</f>
        <v>B</v>
      </c>
      <c r="BP69" s="167">
        <f t="shared" si="36"/>
        <v>0</v>
      </c>
      <c r="BQ69" s="167" t="str">
        <f>'DATA SISWA'!BQ66</f>
        <v>D</v>
      </c>
      <c r="BR69" s="168">
        <f t="shared" si="11"/>
        <v>1.75</v>
      </c>
      <c r="BS69" s="167" t="str">
        <f>'DATA SISWA'!BS66</f>
        <v>E</v>
      </c>
      <c r="BT69" s="167">
        <f t="shared" si="37"/>
        <v>1.75</v>
      </c>
      <c r="BU69" s="167" t="str">
        <f>'DATA SISWA'!BU66</f>
        <v>D</v>
      </c>
      <c r="BV69" s="168">
        <f t="shared" si="12"/>
        <v>1.75</v>
      </c>
      <c r="BW69" s="167" t="str">
        <f>'DATA SISWA'!BW66</f>
        <v>D</v>
      </c>
      <c r="BX69" s="167">
        <f t="shared" si="38"/>
        <v>0</v>
      </c>
      <c r="BY69" s="167" t="str">
        <f>'DATA SISWA'!BY66</f>
        <v>E</v>
      </c>
      <c r="BZ69" s="168">
        <f t="shared" si="13"/>
        <v>0</v>
      </c>
      <c r="CA69" s="167" t="str">
        <f>'DATA SISWA'!CA66</f>
        <v>A</v>
      </c>
      <c r="CB69" s="167">
        <f t="shared" si="39"/>
        <v>1.75</v>
      </c>
      <c r="CC69" s="167" t="str">
        <f>'DATA SISWA'!CC66</f>
        <v>A</v>
      </c>
      <c r="CD69" s="168">
        <f t="shared" si="14"/>
        <v>1.75</v>
      </c>
      <c r="CE69" s="167" t="str">
        <f>'DATA SISWA'!CE66</f>
        <v>D</v>
      </c>
      <c r="CF69" s="167">
        <f t="shared" si="40"/>
        <v>1.75</v>
      </c>
      <c r="CG69" s="167" t="str">
        <f>'DATA SISWA'!CG66</f>
        <v>C</v>
      </c>
      <c r="CH69" s="168">
        <f t="shared" si="15"/>
        <v>1.75</v>
      </c>
      <c r="CI69" s="85">
        <f>'DATA SISWA'!CI66</f>
        <v>4</v>
      </c>
      <c r="CJ69" s="85">
        <f>'DATA SISWA'!CJ66</f>
        <v>2</v>
      </c>
      <c r="CK69" s="85">
        <f>'DATA SISWA'!CK66</f>
        <v>6</v>
      </c>
      <c r="CL69" s="85">
        <f>'DATA SISWA'!CL66</f>
        <v>6</v>
      </c>
      <c r="CM69" s="85">
        <f>'DATA SISWA'!CM66</f>
        <v>5</v>
      </c>
      <c r="CN69" s="96">
        <f>'DATA SISWA'!CN66</f>
        <v>22</v>
      </c>
      <c r="CO69" s="96">
        <f>'DATA SISWA'!CO66</f>
        <v>18</v>
      </c>
      <c r="CP69" s="66">
        <f>'DATA SISWA'!CQ66</f>
        <v>61.5</v>
      </c>
      <c r="CQ69" s="67">
        <f t="shared" si="41"/>
        <v>61.5</v>
      </c>
      <c r="CR69" s="65" t="str">
        <f t="shared" si="42"/>
        <v>v</v>
      </c>
      <c r="CS69" s="65" t="str">
        <f t="shared" si="43"/>
        <v>-</v>
      </c>
      <c r="CT69" s="64" t="str">
        <f t="shared" si="44"/>
        <v>Tuntas</v>
      </c>
      <c r="CW69" s="64">
        <v>4</v>
      </c>
      <c r="CX69" s="70"/>
      <c r="CY69" s="71"/>
      <c r="CZ69" s="72"/>
      <c r="DA69" s="64"/>
      <c r="DB69" s="64"/>
      <c r="DC69" s="64"/>
    </row>
    <row r="70" spans="1:107" x14ac:dyDescent="0.25">
      <c r="A70" s="86">
        <v>52</v>
      </c>
      <c r="B70" s="152" t="str">
        <f>'DATA SISWA'!C67</f>
        <v>06-</v>
      </c>
      <c r="C70" s="112" t="str">
        <f>'DATA SISWA'!D67</f>
        <v>005-</v>
      </c>
      <c r="D70" s="112" t="str">
        <f>'DATA SISWA'!E67</f>
        <v>012-</v>
      </c>
      <c r="E70" s="153">
        <f>'DATA SISWA'!F67</f>
        <v>5</v>
      </c>
      <c r="F70" s="95" t="str">
        <f>'DATA SISWA'!B67</f>
        <v>SEFTIANI</v>
      </c>
      <c r="G70" s="166" t="str">
        <f>'DATA SISWA'!G67</f>
        <v>C</v>
      </c>
      <c r="H70" s="167">
        <f t="shared" si="16"/>
        <v>1.75</v>
      </c>
      <c r="I70" s="166" t="str">
        <f>'DATA SISWA'!I67</f>
        <v>D</v>
      </c>
      <c r="J70" s="167">
        <f t="shared" si="17"/>
        <v>0</v>
      </c>
      <c r="K70" s="166" t="str">
        <f>'DATA SISWA'!K67</f>
        <v>E</v>
      </c>
      <c r="L70" s="167">
        <f t="shared" si="18"/>
        <v>1.75</v>
      </c>
      <c r="M70" s="166" t="str">
        <f>'DATA SISWA'!M67</f>
        <v>B</v>
      </c>
      <c r="N70" s="167">
        <f t="shared" si="19"/>
        <v>1.75</v>
      </c>
      <c r="O70" s="166" t="str">
        <f>'DATA SISWA'!O67</f>
        <v>E</v>
      </c>
      <c r="P70" s="167">
        <f t="shared" si="20"/>
        <v>0</v>
      </c>
      <c r="Q70" s="166" t="str">
        <f>'DATA SISWA'!Q67</f>
        <v>B</v>
      </c>
      <c r="R70" s="167">
        <f t="shared" si="21"/>
        <v>1.75</v>
      </c>
      <c r="S70" s="166" t="str">
        <f>'DATA SISWA'!S67</f>
        <v>D</v>
      </c>
      <c r="T70" s="167">
        <f t="shared" si="22"/>
        <v>1.75</v>
      </c>
      <c r="U70" s="166" t="str">
        <f>'DATA SISWA'!U67</f>
        <v>C</v>
      </c>
      <c r="V70" s="167">
        <f t="shared" si="23"/>
        <v>0</v>
      </c>
      <c r="W70" s="166" t="str">
        <f>'DATA SISWA'!W67</f>
        <v>B</v>
      </c>
      <c r="X70" s="167">
        <f t="shared" si="24"/>
        <v>0</v>
      </c>
      <c r="Y70" s="166" t="str">
        <f>'DATA SISWA'!Y67</f>
        <v>C</v>
      </c>
      <c r="Z70" s="167">
        <f t="shared" si="25"/>
        <v>1.75</v>
      </c>
      <c r="AA70" s="166" t="str">
        <f>'DATA SISWA'!AA67</f>
        <v>C</v>
      </c>
      <c r="AB70" s="167">
        <f t="shared" si="26"/>
        <v>1.75</v>
      </c>
      <c r="AC70" s="167" t="str">
        <f>'DATA SISWA'!AC67</f>
        <v>B</v>
      </c>
      <c r="AD70" s="168">
        <f t="shared" si="1"/>
        <v>1.75</v>
      </c>
      <c r="AE70" s="167" t="str">
        <f>'DATA SISWA'!AE67</f>
        <v>A</v>
      </c>
      <c r="AF70" s="167">
        <f t="shared" si="27"/>
        <v>1.75</v>
      </c>
      <c r="AG70" s="167" t="str">
        <f>'DATA SISWA'!AG67</f>
        <v>B</v>
      </c>
      <c r="AH70" s="168">
        <f t="shared" si="2"/>
        <v>0</v>
      </c>
      <c r="AI70" s="167" t="str">
        <f>'DATA SISWA'!AI67</f>
        <v>B</v>
      </c>
      <c r="AJ70" s="167">
        <f t="shared" si="28"/>
        <v>0</v>
      </c>
      <c r="AK70" s="167" t="str">
        <f>'DATA SISWA'!AK67</f>
        <v>C</v>
      </c>
      <c r="AL70" s="168">
        <f t="shared" si="3"/>
        <v>1.75</v>
      </c>
      <c r="AM70" s="167" t="str">
        <f>'DATA SISWA'!AM67</f>
        <v>E</v>
      </c>
      <c r="AN70" s="167">
        <f t="shared" si="29"/>
        <v>0</v>
      </c>
      <c r="AO70" s="167" t="str">
        <f>'DATA SISWA'!AO67</f>
        <v>C</v>
      </c>
      <c r="AP70" s="168">
        <f t="shared" si="4"/>
        <v>1.75</v>
      </c>
      <c r="AQ70" s="167" t="str">
        <f>'DATA SISWA'!AQ67</f>
        <v>C</v>
      </c>
      <c r="AR70" s="167">
        <f t="shared" si="30"/>
        <v>1.75</v>
      </c>
      <c r="AS70" s="167" t="str">
        <f>'DATA SISWA'!AS67</f>
        <v>C</v>
      </c>
      <c r="AT70" s="168">
        <f t="shared" si="5"/>
        <v>0</v>
      </c>
      <c r="AU70" s="167" t="str">
        <f>'DATA SISWA'!AU67</f>
        <v>B</v>
      </c>
      <c r="AV70" s="167">
        <f t="shared" si="31"/>
        <v>1.75</v>
      </c>
      <c r="AW70" s="167" t="str">
        <f>'DATA SISWA'!AW67</f>
        <v>A</v>
      </c>
      <c r="AX70" s="168">
        <f t="shared" si="6"/>
        <v>1.75</v>
      </c>
      <c r="AY70" s="167" t="str">
        <f>'DATA SISWA'!AY67</f>
        <v>D</v>
      </c>
      <c r="AZ70" s="167">
        <f t="shared" si="32"/>
        <v>0</v>
      </c>
      <c r="BA70" s="167" t="str">
        <f>'DATA SISWA'!BA67</f>
        <v>E</v>
      </c>
      <c r="BB70" s="168">
        <f t="shared" si="7"/>
        <v>0</v>
      </c>
      <c r="BC70" s="167" t="str">
        <f>'DATA SISWA'!BC67</f>
        <v>A</v>
      </c>
      <c r="BD70" s="167">
        <f t="shared" si="33"/>
        <v>1.75</v>
      </c>
      <c r="BE70" s="167" t="str">
        <f>'DATA SISWA'!BE67</f>
        <v>B</v>
      </c>
      <c r="BF70" s="168">
        <f t="shared" si="8"/>
        <v>0</v>
      </c>
      <c r="BG70" s="167" t="str">
        <f>'DATA SISWA'!BG67</f>
        <v>E</v>
      </c>
      <c r="BH70" s="167">
        <f t="shared" si="34"/>
        <v>1.75</v>
      </c>
      <c r="BI70" s="167" t="str">
        <f>'DATA SISWA'!BI67</f>
        <v>B</v>
      </c>
      <c r="BJ70" s="168">
        <f t="shared" si="9"/>
        <v>1.75</v>
      </c>
      <c r="BK70" s="167" t="str">
        <f>'DATA SISWA'!BK67</f>
        <v>C</v>
      </c>
      <c r="BL70" s="167">
        <f t="shared" si="35"/>
        <v>0</v>
      </c>
      <c r="BM70" s="167" t="str">
        <f>'DATA SISWA'!BM67</f>
        <v>E</v>
      </c>
      <c r="BN70" s="168">
        <f t="shared" si="10"/>
        <v>1.75</v>
      </c>
      <c r="BO70" s="167" t="str">
        <f>'DATA SISWA'!BO67</f>
        <v>C</v>
      </c>
      <c r="BP70" s="167">
        <f t="shared" si="36"/>
        <v>0</v>
      </c>
      <c r="BQ70" s="167" t="str">
        <f>'DATA SISWA'!BQ67</f>
        <v>D</v>
      </c>
      <c r="BR70" s="168">
        <f t="shared" si="11"/>
        <v>1.75</v>
      </c>
      <c r="BS70" s="167" t="str">
        <f>'DATA SISWA'!BS67</f>
        <v>E</v>
      </c>
      <c r="BT70" s="167">
        <f t="shared" si="37"/>
        <v>1.75</v>
      </c>
      <c r="BU70" s="167" t="str">
        <f>'DATA SISWA'!BU67</f>
        <v>D</v>
      </c>
      <c r="BV70" s="168">
        <f t="shared" si="12"/>
        <v>1.75</v>
      </c>
      <c r="BW70" s="167" t="str">
        <f>'DATA SISWA'!BW67</f>
        <v>D</v>
      </c>
      <c r="BX70" s="167">
        <f t="shared" si="38"/>
        <v>0</v>
      </c>
      <c r="BY70" s="167" t="str">
        <f>'DATA SISWA'!BY67</f>
        <v>E</v>
      </c>
      <c r="BZ70" s="168">
        <f t="shared" si="13"/>
        <v>0</v>
      </c>
      <c r="CA70" s="167" t="str">
        <f>'DATA SISWA'!CA67</f>
        <v>A</v>
      </c>
      <c r="CB70" s="167">
        <f t="shared" si="39"/>
        <v>1.75</v>
      </c>
      <c r="CC70" s="167" t="str">
        <f>'DATA SISWA'!CC67</f>
        <v>D</v>
      </c>
      <c r="CD70" s="168">
        <f t="shared" si="14"/>
        <v>0</v>
      </c>
      <c r="CE70" s="167" t="str">
        <f>'DATA SISWA'!CE67</f>
        <v>D</v>
      </c>
      <c r="CF70" s="167">
        <f t="shared" si="40"/>
        <v>1.75</v>
      </c>
      <c r="CG70" s="167" t="str">
        <f>'DATA SISWA'!CG67</f>
        <v>C</v>
      </c>
      <c r="CH70" s="168">
        <f t="shared" si="15"/>
        <v>1.75</v>
      </c>
      <c r="CI70" s="85">
        <f>'DATA SISWA'!CI67</f>
        <v>4</v>
      </c>
      <c r="CJ70" s="85">
        <f>'DATA SISWA'!CJ67</f>
        <v>5</v>
      </c>
      <c r="CK70" s="85">
        <f>'DATA SISWA'!CK67</f>
        <v>6</v>
      </c>
      <c r="CL70" s="85">
        <f>'DATA SISWA'!CL67</f>
        <v>6</v>
      </c>
      <c r="CM70" s="85">
        <f>'DATA SISWA'!CM67</f>
        <v>6</v>
      </c>
      <c r="CN70" s="96">
        <f>'DATA SISWA'!CN67</f>
        <v>24</v>
      </c>
      <c r="CO70" s="96">
        <f>'DATA SISWA'!CO67</f>
        <v>16</v>
      </c>
      <c r="CP70" s="66">
        <f>'DATA SISWA'!CQ67</f>
        <v>69</v>
      </c>
      <c r="CQ70" s="67">
        <f t="shared" si="41"/>
        <v>69</v>
      </c>
      <c r="CR70" s="65" t="str">
        <f t="shared" si="42"/>
        <v>v</v>
      </c>
      <c r="CS70" s="65" t="str">
        <f t="shared" si="43"/>
        <v>-</v>
      </c>
      <c r="CT70" s="64" t="str">
        <f t="shared" si="44"/>
        <v>Tuntas</v>
      </c>
      <c r="CW70" s="64">
        <v>5</v>
      </c>
      <c r="CX70" s="70"/>
      <c r="CY70" s="71"/>
      <c r="CZ70" s="72"/>
      <c r="DA70" s="64"/>
      <c r="DB70" s="64"/>
      <c r="DC70" s="64"/>
    </row>
    <row r="71" spans="1:107" x14ac:dyDescent="0.25">
      <c r="A71" s="86">
        <v>53</v>
      </c>
      <c r="B71" s="152" t="str">
        <f>'DATA SISWA'!C68</f>
        <v>06-</v>
      </c>
      <c r="C71" s="112" t="str">
        <f>'DATA SISWA'!D68</f>
        <v>005-</v>
      </c>
      <c r="D71" s="112" t="str">
        <f>'DATA SISWA'!E68</f>
        <v>005-</v>
      </c>
      <c r="E71" s="153">
        <f>'DATA SISWA'!F68</f>
        <v>4</v>
      </c>
      <c r="F71" s="95" t="str">
        <f>'DATA SISWA'!B68</f>
        <v>FRENSEN AFRIYANTO</v>
      </c>
      <c r="G71" s="166" t="str">
        <f>'DATA SISWA'!G68</f>
        <v>C</v>
      </c>
      <c r="H71" s="167">
        <f t="shared" si="16"/>
        <v>1.75</v>
      </c>
      <c r="I71" s="166" t="str">
        <f>'DATA SISWA'!I68</f>
        <v>D</v>
      </c>
      <c r="J71" s="167">
        <f t="shared" si="17"/>
        <v>0</v>
      </c>
      <c r="K71" s="166" t="str">
        <f>'DATA SISWA'!K68</f>
        <v>E</v>
      </c>
      <c r="L71" s="167">
        <f t="shared" si="18"/>
        <v>1.75</v>
      </c>
      <c r="M71" s="166" t="str">
        <f>'DATA SISWA'!M68</f>
        <v>B</v>
      </c>
      <c r="N71" s="167">
        <f t="shared" si="19"/>
        <v>1.75</v>
      </c>
      <c r="O71" s="166" t="str">
        <f>'DATA SISWA'!O68</f>
        <v>A</v>
      </c>
      <c r="P71" s="167">
        <f t="shared" si="20"/>
        <v>0</v>
      </c>
      <c r="Q71" s="166" t="str">
        <f>'DATA SISWA'!Q68</f>
        <v>B</v>
      </c>
      <c r="R71" s="167">
        <f t="shared" si="21"/>
        <v>1.75</v>
      </c>
      <c r="S71" s="166" t="str">
        <f>'DATA SISWA'!S68</f>
        <v>D</v>
      </c>
      <c r="T71" s="167">
        <f t="shared" si="22"/>
        <v>1.75</v>
      </c>
      <c r="U71" s="166" t="str">
        <f>'DATA SISWA'!U68</f>
        <v>C</v>
      </c>
      <c r="V71" s="167">
        <f t="shared" si="23"/>
        <v>0</v>
      </c>
      <c r="W71" s="166" t="str">
        <f>'DATA SISWA'!W68</f>
        <v>B</v>
      </c>
      <c r="X71" s="167">
        <f t="shared" si="24"/>
        <v>0</v>
      </c>
      <c r="Y71" s="166" t="str">
        <f>'DATA SISWA'!Y68</f>
        <v>C</v>
      </c>
      <c r="Z71" s="167">
        <f t="shared" si="25"/>
        <v>1.75</v>
      </c>
      <c r="AA71" s="166" t="str">
        <f>'DATA SISWA'!AA68</f>
        <v>C</v>
      </c>
      <c r="AB71" s="167">
        <f t="shared" si="26"/>
        <v>1.75</v>
      </c>
      <c r="AC71" s="167" t="str">
        <f>'DATA SISWA'!AC68</f>
        <v>B</v>
      </c>
      <c r="AD71" s="168">
        <f t="shared" si="1"/>
        <v>1.75</v>
      </c>
      <c r="AE71" s="167" t="str">
        <f>'DATA SISWA'!AE68</f>
        <v>A</v>
      </c>
      <c r="AF71" s="167">
        <f t="shared" si="27"/>
        <v>1.75</v>
      </c>
      <c r="AG71" s="167" t="str">
        <f>'DATA SISWA'!AG68</f>
        <v>B</v>
      </c>
      <c r="AH71" s="168">
        <f t="shared" si="2"/>
        <v>0</v>
      </c>
      <c r="AI71" s="167" t="str">
        <f>'DATA SISWA'!AI68</f>
        <v>A</v>
      </c>
      <c r="AJ71" s="167">
        <f t="shared" si="28"/>
        <v>0</v>
      </c>
      <c r="AK71" s="167" t="str">
        <f>'DATA SISWA'!AK68</f>
        <v>C</v>
      </c>
      <c r="AL71" s="168">
        <f t="shared" si="3"/>
        <v>1.75</v>
      </c>
      <c r="AM71" s="167" t="str">
        <f>'DATA SISWA'!AM68</f>
        <v>E</v>
      </c>
      <c r="AN71" s="167">
        <f t="shared" si="29"/>
        <v>0</v>
      </c>
      <c r="AO71" s="167" t="str">
        <f>'DATA SISWA'!AO68</f>
        <v>D</v>
      </c>
      <c r="AP71" s="168">
        <f t="shared" si="4"/>
        <v>0</v>
      </c>
      <c r="AQ71" s="167" t="str">
        <f>'DATA SISWA'!AQ68</f>
        <v>C</v>
      </c>
      <c r="AR71" s="167">
        <f t="shared" si="30"/>
        <v>1.75</v>
      </c>
      <c r="AS71" s="167" t="str">
        <f>'DATA SISWA'!AS68</f>
        <v>C</v>
      </c>
      <c r="AT71" s="168">
        <f t="shared" si="5"/>
        <v>0</v>
      </c>
      <c r="AU71" s="167" t="str">
        <f>'DATA SISWA'!AU68</f>
        <v>B</v>
      </c>
      <c r="AV71" s="167">
        <f t="shared" si="31"/>
        <v>1.75</v>
      </c>
      <c r="AW71" s="167" t="str">
        <f>'DATA SISWA'!AW68</f>
        <v>E</v>
      </c>
      <c r="AX71" s="168">
        <f t="shared" si="6"/>
        <v>0</v>
      </c>
      <c r="AY71" s="167" t="str">
        <f>'DATA SISWA'!AY68</f>
        <v>D</v>
      </c>
      <c r="AZ71" s="167">
        <f t="shared" si="32"/>
        <v>0</v>
      </c>
      <c r="BA71" s="167" t="str">
        <f>'DATA SISWA'!BA68</f>
        <v>E</v>
      </c>
      <c r="BB71" s="168">
        <f t="shared" si="7"/>
        <v>0</v>
      </c>
      <c r="BC71" s="167" t="str">
        <f>'DATA SISWA'!BC68</f>
        <v>D</v>
      </c>
      <c r="BD71" s="167">
        <f t="shared" si="33"/>
        <v>0</v>
      </c>
      <c r="BE71" s="167" t="str">
        <f>'DATA SISWA'!BE68</f>
        <v>C</v>
      </c>
      <c r="BF71" s="168">
        <f t="shared" si="8"/>
        <v>0</v>
      </c>
      <c r="BG71" s="167" t="str">
        <f>'DATA SISWA'!BG68</f>
        <v>B</v>
      </c>
      <c r="BH71" s="167">
        <f t="shared" si="34"/>
        <v>0</v>
      </c>
      <c r="BI71" s="167" t="str">
        <f>'DATA SISWA'!BI68</f>
        <v>E</v>
      </c>
      <c r="BJ71" s="168">
        <f t="shared" si="9"/>
        <v>0</v>
      </c>
      <c r="BK71" s="167" t="str">
        <f>'DATA SISWA'!BK68</f>
        <v>B</v>
      </c>
      <c r="BL71" s="167">
        <f t="shared" si="35"/>
        <v>1.75</v>
      </c>
      <c r="BM71" s="167" t="str">
        <f>'DATA SISWA'!BM68</f>
        <v>E</v>
      </c>
      <c r="BN71" s="168">
        <f t="shared" si="10"/>
        <v>1.75</v>
      </c>
      <c r="BO71" s="167" t="str">
        <f>'DATA SISWA'!BO68</f>
        <v>A</v>
      </c>
      <c r="BP71" s="167">
        <f t="shared" si="36"/>
        <v>0</v>
      </c>
      <c r="BQ71" s="167" t="str">
        <f>'DATA SISWA'!BQ68</f>
        <v>D</v>
      </c>
      <c r="BR71" s="168">
        <f t="shared" si="11"/>
        <v>1.75</v>
      </c>
      <c r="BS71" s="167" t="str">
        <f>'DATA SISWA'!BS68</f>
        <v>E</v>
      </c>
      <c r="BT71" s="167">
        <f t="shared" si="37"/>
        <v>1.75</v>
      </c>
      <c r="BU71" s="167" t="str">
        <f>'DATA SISWA'!BU68</f>
        <v>D</v>
      </c>
      <c r="BV71" s="168">
        <f t="shared" si="12"/>
        <v>1.75</v>
      </c>
      <c r="BW71" s="167" t="str">
        <f>'DATA SISWA'!BW68</f>
        <v>B</v>
      </c>
      <c r="BX71" s="167">
        <f t="shared" si="38"/>
        <v>0</v>
      </c>
      <c r="BY71" s="167" t="str">
        <f>'DATA SISWA'!BY68</f>
        <v>C</v>
      </c>
      <c r="BZ71" s="168">
        <f t="shared" si="13"/>
        <v>0</v>
      </c>
      <c r="CA71" s="167" t="str">
        <f>'DATA SISWA'!CA68</f>
        <v>A</v>
      </c>
      <c r="CB71" s="167">
        <f t="shared" si="39"/>
        <v>1.75</v>
      </c>
      <c r="CC71" s="167" t="str">
        <f>'DATA SISWA'!CC68</f>
        <v>D</v>
      </c>
      <c r="CD71" s="168">
        <f t="shared" si="14"/>
        <v>0</v>
      </c>
      <c r="CE71" s="167" t="str">
        <f>'DATA SISWA'!CE68</f>
        <v>D</v>
      </c>
      <c r="CF71" s="167">
        <f t="shared" si="40"/>
        <v>1.75</v>
      </c>
      <c r="CG71" s="167" t="str">
        <f>'DATA SISWA'!CG68</f>
        <v>E</v>
      </c>
      <c r="CH71" s="168">
        <f t="shared" si="15"/>
        <v>0</v>
      </c>
      <c r="CI71" s="85">
        <f>'DATA SISWA'!CI68</f>
        <v>2</v>
      </c>
      <c r="CJ71" s="85">
        <f>'DATA SISWA'!CJ68</f>
        <v>2</v>
      </c>
      <c r="CK71" s="85">
        <f>'DATA SISWA'!CK68</f>
        <v>7</v>
      </c>
      <c r="CL71" s="85">
        <f>'DATA SISWA'!CL68</f>
        <v>5</v>
      </c>
      <c r="CM71" s="85">
        <f>'DATA SISWA'!CM68</f>
        <v>7</v>
      </c>
      <c r="CN71" s="96">
        <f>'DATA SISWA'!CN68</f>
        <v>19</v>
      </c>
      <c r="CO71" s="96">
        <f>'DATA SISWA'!CO68</f>
        <v>21</v>
      </c>
      <c r="CP71" s="66">
        <f>'DATA SISWA'!CQ68</f>
        <v>56.25</v>
      </c>
      <c r="CQ71" s="67">
        <f t="shared" si="41"/>
        <v>56.25</v>
      </c>
      <c r="CR71" s="65" t="str">
        <f t="shared" si="42"/>
        <v>v</v>
      </c>
      <c r="CS71" s="65" t="str">
        <f t="shared" si="43"/>
        <v>-</v>
      </c>
      <c r="CT71" s="64" t="str">
        <f t="shared" si="44"/>
        <v>Tuntas</v>
      </c>
      <c r="CW71" s="64">
        <v>6</v>
      </c>
      <c r="CX71" s="73"/>
      <c r="CY71" s="71"/>
      <c r="CZ71" s="72"/>
      <c r="DA71" s="64"/>
      <c r="DB71" s="64"/>
      <c r="DC71" s="64"/>
    </row>
    <row r="72" spans="1:107" x14ac:dyDescent="0.25">
      <c r="A72" s="87">
        <v>54</v>
      </c>
      <c r="B72" s="152" t="str">
        <f>'DATA SISWA'!C69</f>
        <v>06-</v>
      </c>
      <c r="C72" s="112" t="str">
        <f>'DATA SISWA'!D69</f>
        <v>005-</v>
      </c>
      <c r="D72" s="112" t="str">
        <f>'DATA SISWA'!E69</f>
        <v>059-</v>
      </c>
      <c r="E72" s="153">
        <f>'DATA SISWA'!F69</f>
        <v>6</v>
      </c>
      <c r="F72" s="95" t="str">
        <f>'DATA SISWA'!B69</f>
        <v>AHMAD FIKRI AL MUBARAK</v>
      </c>
      <c r="G72" s="166" t="str">
        <f>'DATA SISWA'!G69</f>
        <v>C</v>
      </c>
      <c r="H72" s="167">
        <f t="shared" si="16"/>
        <v>1.75</v>
      </c>
      <c r="I72" s="166" t="str">
        <f>'DATA SISWA'!I69</f>
        <v>E</v>
      </c>
      <c r="J72" s="167">
        <f t="shared" si="17"/>
        <v>1.75</v>
      </c>
      <c r="K72" s="166" t="str">
        <f>'DATA SISWA'!K69</f>
        <v>E</v>
      </c>
      <c r="L72" s="167">
        <f t="shared" si="18"/>
        <v>1.75</v>
      </c>
      <c r="M72" s="166" t="str">
        <f>'DATA SISWA'!M69</f>
        <v>A</v>
      </c>
      <c r="N72" s="167">
        <f t="shared" si="19"/>
        <v>0</v>
      </c>
      <c r="O72" s="166" t="str">
        <f>'DATA SISWA'!O69</f>
        <v>E</v>
      </c>
      <c r="P72" s="167">
        <f t="shared" si="20"/>
        <v>0</v>
      </c>
      <c r="Q72" s="166" t="str">
        <f>'DATA SISWA'!Q69</f>
        <v>D</v>
      </c>
      <c r="R72" s="167">
        <f t="shared" si="21"/>
        <v>0</v>
      </c>
      <c r="S72" s="166" t="str">
        <f>'DATA SISWA'!S69</f>
        <v>D</v>
      </c>
      <c r="T72" s="167">
        <f t="shared" si="22"/>
        <v>1.75</v>
      </c>
      <c r="U72" s="166" t="str">
        <f>'DATA SISWA'!U69</f>
        <v>C</v>
      </c>
      <c r="V72" s="167">
        <f t="shared" si="23"/>
        <v>0</v>
      </c>
      <c r="W72" s="166" t="str">
        <f>'DATA SISWA'!W69</f>
        <v>A</v>
      </c>
      <c r="X72" s="167">
        <f t="shared" si="24"/>
        <v>1.75</v>
      </c>
      <c r="Y72" s="166" t="str">
        <f>'DATA SISWA'!Y69</f>
        <v>C</v>
      </c>
      <c r="Z72" s="167">
        <f t="shared" si="25"/>
        <v>1.75</v>
      </c>
      <c r="AA72" s="166" t="str">
        <f>'DATA SISWA'!AA69</f>
        <v>C</v>
      </c>
      <c r="AB72" s="167">
        <f t="shared" si="26"/>
        <v>1.75</v>
      </c>
      <c r="AC72" s="167" t="str">
        <f>'DATA SISWA'!AC69</f>
        <v>E</v>
      </c>
      <c r="AD72" s="168">
        <f t="shared" si="1"/>
        <v>0</v>
      </c>
      <c r="AE72" s="167" t="str">
        <f>'DATA SISWA'!AE69</f>
        <v>B</v>
      </c>
      <c r="AF72" s="167">
        <f t="shared" si="27"/>
        <v>0</v>
      </c>
      <c r="AG72" s="167" t="str">
        <f>'DATA SISWA'!AG69</f>
        <v>B</v>
      </c>
      <c r="AH72" s="168">
        <f t="shared" si="2"/>
        <v>0</v>
      </c>
      <c r="AI72" s="167" t="str">
        <f>'DATA SISWA'!AI69</f>
        <v>B</v>
      </c>
      <c r="AJ72" s="167">
        <f t="shared" si="28"/>
        <v>0</v>
      </c>
      <c r="AK72" s="167" t="str">
        <f>'DATA SISWA'!AK69</f>
        <v>C</v>
      </c>
      <c r="AL72" s="168">
        <f t="shared" si="3"/>
        <v>1.75</v>
      </c>
      <c r="AM72" s="167" t="str">
        <f>'DATA SISWA'!AM69</f>
        <v>E</v>
      </c>
      <c r="AN72" s="167">
        <f t="shared" si="29"/>
        <v>0</v>
      </c>
      <c r="AO72" s="167" t="str">
        <f>'DATA SISWA'!AO69</f>
        <v>C</v>
      </c>
      <c r="AP72" s="168">
        <f t="shared" si="4"/>
        <v>1.75</v>
      </c>
      <c r="AQ72" s="167" t="str">
        <f>'DATA SISWA'!AQ69</f>
        <v>C</v>
      </c>
      <c r="AR72" s="167">
        <f t="shared" si="30"/>
        <v>1.75</v>
      </c>
      <c r="AS72" s="167" t="str">
        <f>'DATA SISWA'!AS69</f>
        <v>C</v>
      </c>
      <c r="AT72" s="168">
        <f t="shared" si="5"/>
        <v>0</v>
      </c>
      <c r="AU72" s="167" t="str">
        <f>'DATA SISWA'!AU69</f>
        <v>B</v>
      </c>
      <c r="AV72" s="167">
        <f t="shared" si="31"/>
        <v>1.75</v>
      </c>
      <c r="AW72" s="167" t="str">
        <f>'DATA SISWA'!AW69</f>
        <v>D</v>
      </c>
      <c r="AX72" s="168">
        <f t="shared" si="6"/>
        <v>0</v>
      </c>
      <c r="AY72" s="167" t="str">
        <f>'DATA SISWA'!AY69</f>
        <v>D</v>
      </c>
      <c r="AZ72" s="167">
        <f t="shared" si="32"/>
        <v>0</v>
      </c>
      <c r="BA72" s="167" t="str">
        <f>'DATA SISWA'!BA69</f>
        <v>E</v>
      </c>
      <c r="BB72" s="168">
        <f t="shared" si="7"/>
        <v>0</v>
      </c>
      <c r="BC72" s="167" t="str">
        <f>'DATA SISWA'!BC69</f>
        <v>E</v>
      </c>
      <c r="BD72" s="167">
        <f t="shared" si="33"/>
        <v>0</v>
      </c>
      <c r="BE72" s="167" t="str">
        <f>'DATA SISWA'!BE69</f>
        <v>B</v>
      </c>
      <c r="BF72" s="168">
        <f t="shared" si="8"/>
        <v>0</v>
      </c>
      <c r="BG72" s="167" t="str">
        <f>'DATA SISWA'!BG69</f>
        <v>E</v>
      </c>
      <c r="BH72" s="167">
        <f t="shared" si="34"/>
        <v>1.75</v>
      </c>
      <c r="BI72" s="167" t="str">
        <f>'DATA SISWA'!BI69</f>
        <v>B</v>
      </c>
      <c r="BJ72" s="168">
        <f t="shared" si="9"/>
        <v>1.75</v>
      </c>
      <c r="BK72" s="167" t="str">
        <f>'DATA SISWA'!BK69</f>
        <v>E</v>
      </c>
      <c r="BL72" s="167">
        <f t="shared" si="35"/>
        <v>0</v>
      </c>
      <c r="BM72" s="167" t="str">
        <f>'DATA SISWA'!BM69</f>
        <v>E</v>
      </c>
      <c r="BN72" s="168">
        <f t="shared" si="10"/>
        <v>1.75</v>
      </c>
      <c r="BO72" s="167" t="str">
        <f>'DATA SISWA'!BO69</f>
        <v>B</v>
      </c>
      <c r="BP72" s="167">
        <f t="shared" si="36"/>
        <v>0</v>
      </c>
      <c r="BQ72" s="167" t="str">
        <f>'DATA SISWA'!BQ69</f>
        <v>D</v>
      </c>
      <c r="BR72" s="168">
        <f t="shared" si="11"/>
        <v>1.75</v>
      </c>
      <c r="BS72" s="167" t="str">
        <f>'DATA SISWA'!BS69</f>
        <v>E</v>
      </c>
      <c r="BT72" s="167">
        <f t="shared" si="37"/>
        <v>1.75</v>
      </c>
      <c r="BU72" s="167" t="str">
        <f>'DATA SISWA'!BU69</f>
        <v>B</v>
      </c>
      <c r="BV72" s="168">
        <f t="shared" si="12"/>
        <v>0</v>
      </c>
      <c r="BW72" s="167" t="str">
        <f>'DATA SISWA'!BW69</f>
        <v>A</v>
      </c>
      <c r="BX72" s="167">
        <f t="shared" si="38"/>
        <v>1.75</v>
      </c>
      <c r="BY72" s="167" t="str">
        <f>'DATA SISWA'!BY69</f>
        <v>D</v>
      </c>
      <c r="BZ72" s="168">
        <f t="shared" si="13"/>
        <v>1.75</v>
      </c>
      <c r="CA72" s="167" t="str">
        <f>'DATA SISWA'!CA69</f>
        <v>A</v>
      </c>
      <c r="CB72" s="167">
        <f t="shared" si="39"/>
        <v>1.75</v>
      </c>
      <c r="CC72" s="167" t="str">
        <f>'DATA SISWA'!CC69</f>
        <v>A</v>
      </c>
      <c r="CD72" s="168">
        <f t="shared" si="14"/>
        <v>1.75</v>
      </c>
      <c r="CE72" s="167" t="str">
        <f>'DATA SISWA'!CE69</f>
        <v>D</v>
      </c>
      <c r="CF72" s="167">
        <f t="shared" si="40"/>
        <v>1.75</v>
      </c>
      <c r="CG72" s="167" t="str">
        <f>'DATA SISWA'!CG69</f>
        <v>C</v>
      </c>
      <c r="CH72" s="168">
        <f t="shared" si="15"/>
        <v>1.75</v>
      </c>
      <c r="CI72" s="85">
        <f>'DATA SISWA'!CI69</f>
        <v>2</v>
      </c>
      <c r="CJ72" s="85">
        <f>'DATA SISWA'!CJ69</f>
        <v>2</v>
      </c>
      <c r="CK72" s="85">
        <f>'DATA SISWA'!CK69</f>
        <v>4</v>
      </c>
      <c r="CL72" s="85">
        <f>'DATA SISWA'!CL69</f>
        <v>4</v>
      </c>
      <c r="CM72" s="85">
        <f>'DATA SISWA'!CM69</f>
        <v>0</v>
      </c>
      <c r="CN72" s="96">
        <f>'DATA SISWA'!CN69</f>
        <v>22</v>
      </c>
      <c r="CO72" s="96">
        <f>'DATA SISWA'!CO69</f>
        <v>18</v>
      </c>
      <c r="CP72" s="66">
        <f>'DATA SISWA'!CQ69</f>
        <v>50.5</v>
      </c>
      <c r="CQ72" s="67">
        <f t="shared" si="41"/>
        <v>50.5</v>
      </c>
      <c r="CR72" s="65" t="str">
        <f t="shared" si="42"/>
        <v>-</v>
      </c>
      <c r="CS72" s="65" t="str">
        <f t="shared" si="43"/>
        <v>v</v>
      </c>
      <c r="CT72" s="64" t="str">
        <f t="shared" si="44"/>
        <v>Remedial</v>
      </c>
      <c r="CW72" s="64">
        <v>7</v>
      </c>
      <c r="CX72" s="69"/>
      <c r="CY72" s="71"/>
      <c r="CZ72" s="72"/>
      <c r="DA72" s="64"/>
      <c r="DB72" s="64"/>
      <c r="DC72" s="64"/>
    </row>
    <row r="73" spans="1:107" x14ac:dyDescent="0.25">
      <c r="A73" s="87">
        <v>55</v>
      </c>
      <c r="B73" s="152" t="str">
        <f>'DATA SISWA'!C70</f>
        <v>06-</v>
      </c>
      <c r="C73" s="112" t="str">
        <f>'DATA SISWA'!D70</f>
        <v>005-</v>
      </c>
      <c r="D73" s="112" t="str">
        <f>'DATA SISWA'!E70</f>
        <v>060-</v>
      </c>
      <c r="E73" s="153">
        <f>'DATA SISWA'!F70</f>
        <v>5</v>
      </c>
      <c r="F73" s="95" t="str">
        <f>'DATA SISWA'!B70</f>
        <v>ANNISA HERYUNI</v>
      </c>
      <c r="G73" s="166" t="str">
        <f>'DATA SISWA'!G70</f>
        <v>C</v>
      </c>
      <c r="H73" s="167">
        <f t="shared" si="16"/>
        <v>1.75</v>
      </c>
      <c r="I73" s="166" t="str">
        <f>'DATA SISWA'!I70</f>
        <v>E</v>
      </c>
      <c r="J73" s="167">
        <f t="shared" si="17"/>
        <v>1.75</v>
      </c>
      <c r="K73" s="166" t="str">
        <f>'DATA SISWA'!K70</f>
        <v>E</v>
      </c>
      <c r="L73" s="167">
        <f t="shared" si="18"/>
        <v>1.75</v>
      </c>
      <c r="M73" s="166" t="str">
        <f>'DATA SISWA'!M70</f>
        <v>B</v>
      </c>
      <c r="N73" s="167">
        <f t="shared" si="19"/>
        <v>1.75</v>
      </c>
      <c r="O73" s="166" t="str">
        <f>'DATA SISWA'!O70</f>
        <v>B</v>
      </c>
      <c r="P73" s="167">
        <f t="shared" si="20"/>
        <v>1.75</v>
      </c>
      <c r="Q73" s="166" t="str">
        <f>'DATA SISWA'!Q70</f>
        <v>D</v>
      </c>
      <c r="R73" s="167">
        <f t="shared" si="21"/>
        <v>0</v>
      </c>
      <c r="S73" s="166" t="str">
        <f>'DATA SISWA'!S70</f>
        <v>A</v>
      </c>
      <c r="T73" s="167">
        <f t="shared" si="22"/>
        <v>0</v>
      </c>
      <c r="U73" s="166" t="str">
        <f>'DATA SISWA'!U70</f>
        <v>C</v>
      </c>
      <c r="V73" s="167">
        <f t="shared" si="23"/>
        <v>0</v>
      </c>
      <c r="W73" s="166" t="str">
        <f>'DATA SISWA'!W70</f>
        <v>B</v>
      </c>
      <c r="X73" s="167">
        <f t="shared" si="24"/>
        <v>0</v>
      </c>
      <c r="Y73" s="166" t="str">
        <f>'DATA SISWA'!Y70</f>
        <v>E</v>
      </c>
      <c r="Z73" s="167">
        <f t="shared" si="25"/>
        <v>0</v>
      </c>
      <c r="AA73" s="166" t="str">
        <f>'DATA SISWA'!AA70</f>
        <v>C</v>
      </c>
      <c r="AB73" s="167">
        <f t="shared" si="26"/>
        <v>1.75</v>
      </c>
      <c r="AC73" s="167" t="str">
        <f>'DATA SISWA'!AC70</f>
        <v>E</v>
      </c>
      <c r="AD73" s="168">
        <f t="shared" si="1"/>
        <v>0</v>
      </c>
      <c r="AE73" s="167" t="str">
        <f>'DATA SISWA'!AE70</f>
        <v>A</v>
      </c>
      <c r="AF73" s="167">
        <f t="shared" si="27"/>
        <v>1.75</v>
      </c>
      <c r="AG73" s="167" t="str">
        <f>'DATA SISWA'!AG70</f>
        <v>A</v>
      </c>
      <c r="AH73" s="168">
        <f t="shared" si="2"/>
        <v>1.75</v>
      </c>
      <c r="AI73" s="167" t="str">
        <f>'DATA SISWA'!AI70</f>
        <v>C</v>
      </c>
      <c r="AJ73" s="167">
        <f t="shared" si="28"/>
        <v>0</v>
      </c>
      <c r="AK73" s="167" t="str">
        <f>'DATA SISWA'!AK70</f>
        <v>C</v>
      </c>
      <c r="AL73" s="168">
        <f t="shared" si="3"/>
        <v>1.75</v>
      </c>
      <c r="AM73" s="167" t="str">
        <f>'DATA SISWA'!AM70</f>
        <v>A</v>
      </c>
      <c r="AN73" s="167">
        <f t="shared" si="29"/>
        <v>1.75</v>
      </c>
      <c r="AO73" s="167" t="str">
        <f>'DATA SISWA'!AO70</f>
        <v>C</v>
      </c>
      <c r="AP73" s="168">
        <f t="shared" si="4"/>
        <v>1.75</v>
      </c>
      <c r="AQ73" s="167" t="str">
        <f>'DATA SISWA'!AQ70</f>
        <v>C</v>
      </c>
      <c r="AR73" s="167">
        <f t="shared" si="30"/>
        <v>1.75</v>
      </c>
      <c r="AS73" s="167" t="str">
        <f>'DATA SISWA'!AS70</f>
        <v>E</v>
      </c>
      <c r="AT73" s="168">
        <f t="shared" si="5"/>
        <v>0</v>
      </c>
      <c r="AU73" s="167" t="str">
        <f>'DATA SISWA'!AU70</f>
        <v>B</v>
      </c>
      <c r="AV73" s="167">
        <f t="shared" si="31"/>
        <v>1.75</v>
      </c>
      <c r="AW73" s="167" t="str">
        <f>'DATA SISWA'!AW70</f>
        <v>D</v>
      </c>
      <c r="AX73" s="168">
        <f t="shared" si="6"/>
        <v>0</v>
      </c>
      <c r="AY73" s="167" t="str">
        <f>'DATA SISWA'!AY70</f>
        <v>D</v>
      </c>
      <c r="AZ73" s="167">
        <f t="shared" si="32"/>
        <v>0</v>
      </c>
      <c r="BA73" s="167" t="str">
        <f>'DATA SISWA'!BA70</f>
        <v>E</v>
      </c>
      <c r="BB73" s="168">
        <f t="shared" si="7"/>
        <v>0</v>
      </c>
      <c r="BC73" s="167" t="str">
        <f>'DATA SISWA'!BC70</f>
        <v>A</v>
      </c>
      <c r="BD73" s="167">
        <f t="shared" si="33"/>
        <v>1.75</v>
      </c>
      <c r="BE73" s="167" t="str">
        <f>'DATA SISWA'!BE70</f>
        <v>B</v>
      </c>
      <c r="BF73" s="168">
        <f t="shared" si="8"/>
        <v>0</v>
      </c>
      <c r="BG73" s="167" t="str">
        <f>'DATA SISWA'!BG70</f>
        <v>E</v>
      </c>
      <c r="BH73" s="167">
        <f t="shared" si="34"/>
        <v>1.75</v>
      </c>
      <c r="BI73" s="167" t="str">
        <f>'DATA SISWA'!BI70</f>
        <v>B</v>
      </c>
      <c r="BJ73" s="168">
        <f t="shared" si="9"/>
        <v>1.75</v>
      </c>
      <c r="BK73" s="167" t="str">
        <f>'DATA SISWA'!BK70</f>
        <v>B</v>
      </c>
      <c r="BL73" s="167">
        <f t="shared" si="35"/>
        <v>1.75</v>
      </c>
      <c r="BM73" s="167" t="str">
        <f>'DATA SISWA'!BM70</f>
        <v>E</v>
      </c>
      <c r="BN73" s="168">
        <f t="shared" si="10"/>
        <v>1.75</v>
      </c>
      <c r="BO73" s="167" t="str">
        <f>'DATA SISWA'!BO70</f>
        <v>B</v>
      </c>
      <c r="BP73" s="167">
        <f t="shared" si="36"/>
        <v>0</v>
      </c>
      <c r="BQ73" s="167" t="str">
        <f>'DATA SISWA'!BQ70</f>
        <v>D</v>
      </c>
      <c r="BR73" s="168">
        <f t="shared" si="11"/>
        <v>1.75</v>
      </c>
      <c r="BS73" s="167" t="str">
        <f>'DATA SISWA'!BS70</f>
        <v>C</v>
      </c>
      <c r="BT73" s="167">
        <f t="shared" si="37"/>
        <v>0</v>
      </c>
      <c r="BU73" s="167" t="str">
        <f>'DATA SISWA'!BU70</f>
        <v>D</v>
      </c>
      <c r="BV73" s="168">
        <f t="shared" si="12"/>
        <v>1.75</v>
      </c>
      <c r="BW73" s="167" t="str">
        <f>'DATA SISWA'!BW70</f>
        <v>A</v>
      </c>
      <c r="BX73" s="167">
        <f t="shared" si="38"/>
        <v>1.75</v>
      </c>
      <c r="BY73" s="167" t="str">
        <f>'DATA SISWA'!BY70</f>
        <v>E</v>
      </c>
      <c r="BZ73" s="168">
        <f t="shared" si="13"/>
        <v>0</v>
      </c>
      <c r="CA73" s="167" t="str">
        <f>'DATA SISWA'!CA70</f>
        <v>A</v>
      </c>
      <c r="CB73" s="167">
        <f t="shared" si="39"/>
        <v>1.75</v>
      </c>
      <c r="CC73" s="167" t="str">
        <f>'DATA SISWA'!CC70</f>
        <v>A</v>
      </c>
      <c r="CD73" s="168">
        <f t="shared" si="14"/>
        <v>1.75</v>
      </c>
      <c r="CE73" s="167" t="str">
        <f>'DATA SISWA'!CE70</f>
        <v>D</v>
      </c>
      <c r="CF73" s="167">
        <f t="shared" si="40"/>
        <v>1.75</v>
      </c>
      <c r="CG73" s="167" t="str">
        <f>'DATA SISWA'!CG70</f>
        <v>E</v>
      </c>
      <c r="CH73" s="168">
        <f t="shared" si="15"/>
        <v>0</v>
      </c>
      <c r="CI73" s="85">
        <f>'DATA SISWA'!CI70</f>
        <v>2</v>
      </c>
      <c r="CJ73" s="85">
        <f>'DATA SISWA'!CJ70</f>
        <v>0</v>
      </c>
      <c r="CK73" s="85">
        <f>'DATA SISWA'!CK70</f>
        <v>7</v>
      </c>
      <c r="CL73" s="85">
        <f>'DATA SISWA'!CL70</f>
        <v>6</v>
      </c>
      <c r="CM73" s="85">
        <f>'DATA SISWA'!CM70</f>
        <v>7</v>
      </c>
      <c r="CN73" s="96">
        <f>'DATA SISWA'!CN70</f>
        <v>24</v>
      </c>
      <c r="CO73" s="96">
        <f>'DATA SISWA'!CO70</f>
        <v>16</v>
      </c>
      <c r="CP73" s="66">
        <f>'DATA SISWA'!CQ70</f>
        <v>64</v>
      </c>
      <c r="CQ73" s="67">
        <f t="shared" si="41"/>
        <v>64</v>
      </c>
      <c r="CR73" s="65" t="str">
        <f t="shared" si="42"/>
        <v>v</v>
      </c>
      <c r="CS73" s="65" t="str">
        <f t="shared" si="43"/>
        <v>-</v>
      </c>
      <c r="CT73" s="64" t="str">
        <f t="shared" si="44"/>
        <v>Tuntas</v>
      </c>
      <c r="CW73" s="64">
        <v>8</v>
      </c>
      <c r="CX73" s="73"/>
      <c r="CY73" s="71"/>
      <c r="CZ73" s="72"/>
      <c r="DA73" s="64"/>
      <c r="DB73" s="64"/>
      <c r="DC73" s="64"/>
    </row>
    <row r="74" spans="1:107" x14ac:dyDescent="0.25">
      <c r="A74" s="86">
        <v>56</v>
      </c>
      <c r="B74" s="152" t="str">
        <f>'DATA SISWA'!C71</f>
        <v>06-</v>
      </c>
      <c r="C74" s="112" t="str">
        <f>'DATA SISWA'!D71</f>
        <v>005-</v>
      </c>
      <c r="D74" s="112" t="str">
        <f>'DATA SISWA'!E71</f>
        <v>061-</v>
      </c>
      <c r="E74" s="153">
        <f>'DATA SISWA'!F71</f>
        <v>4</v>
      </c>
      <c r="F74" s="95" t="str">
        <f>'DATA SISWA'!B71</f>
        <v>DELIYA</v>
      </c>
      <c r="G74" s="166" t="str">
        <f>'DATA SISWA'!G71</f>
        <v>C</v>
      </c>
      <c r="H74" s="167">
        <f t="shared" si="16"/>
        <v>1.75</v>
      </c>
      <c r="I74" s="166" t="str">
        <f>'DATA SISWA'!I71</f>
        <v>D</v>
      </c>
      <c r="J74" s="167">
        <f t="shared" si="17"/>
        <v>0</v>
      </c>
      <c r="K74" s="166" t="str">
        <f>'DATA SISWA'!K71</f>
        <v>E</v>
      </c>
      <c r="L74" s="167">
        <f t="shared" si="18"/>
        <v>1.75</v>
      </c>
      <c r="M74" s="166" t="str">
        <f>'DATA SISWA'!M71</f>
        <v>B</v>
      </c>
      <c r="N74" s="167">
        <f t="shared" si="19"/>
        <v>1.75</v>
      </c>
      <c r="O74" s="166" t="str">
        <f>'DATA SISWA'!O71</f>
        <v>D</v>
      </c>
      <c r="P74" s="167">
        <f t="shared" si="20"/>
        <v>0</v>
      </c>
      <c r="Q74" s="166" t="str">
        <f>'DATA SISWA'!Q71</f>
        <v>B</v>
      </c>
      <c r="R74" s="167">
        <f t="shared" si="21"/>
        <v>1.75</v>
      </c>
      <c r="S74" s="166" t="str">
        <f>'DATA SISWA'!S71</f>
        <v>D</v>
      </c>
      <c r="T74" s="167">
        <f t="shared" si="22"/>
        <v>1.75</v>
      </c>
      <c r="U74" s="166" t="str">
        <f>'DATA SISWA'!U71</f>
        <v>C</v>
      </c>
      <c r="V74" s="167">
        <f t="shared" si="23"/>
        <v>0</v>
      </c>
      <c r="W74" s="166" t="str">
        <f>'DATA SISWA'!W71</f>
        <v>E</v>
      </c>
      <c r="X74" s="167">
        <f t="shared" si="24"/>
        <v>0</v>
      </c>
      <c r="Y74" s="166" t="str">
        <f>'DATA SISWA'!Y71</f>
        <v>C</v>
      </c>
      <c r="Z74" s="167">
        <f t="shared" si="25"/>
        <v>1.75</v>
      </c>
      <c r="AA74" s="166" t="str">
        <f>'DATA SISWA'!AA71</f>
        <v>A</v>
      </c>
      <c r="AB74" s="167">
        <f t="shared" si="26"/>
        <v>0</v>
      </c>
      <c r="AC74" s="167" t="str">
        <f>'DATA SISWA'!AC71</f>
        <v>D</v>
      </c>
      <c r="AD74" s="168">
        <f t="shared" si="1"/>
        <v>0</v>
      </c>
      <c r="AE74" s="167" t="str">
        <f>'DATA SISWA'!AE71</f>
        <v>A</v>
      </c>
      <c r="AF74" s="167">
        <f t="shared" si="27"/>
        <v>1.75</v>
      </c>
      <c r="AG74" s="167" t="str">
        <f>'DATA SISWA'!AG71</f>
        <v>B</v>
      </c>
      <c r="AH74" s="168">
        <f t="shared" si="2"/>
        <v>0</v>
      </c>
      <c r="AI74" s="167" t="str">
        <f>'DATA SISWA'!AI71</f>
        <v>B</v>
      </c>
      <c r="AJ74" s="167">
        <f t="shared" si="28"/>
        <v>0</v>
      </c>
      <c r="AK74" s="167" t="str">
        <f>'DATA SISWA'!AK71</f>
        <v>A</v>
      </c>
      <c r="AL74" s="168">
        <f t="shared" si="3"/>
        <v>0</v>
      </c>
      <c r="AM74" s="167" t="str">
        <f>'DATA SISWA'!AM71</f>
        <v>E</v>
      </c>
      <c r="AN74" s="167">
        <f t="shared" si="29"/>
        <v>0</v>
      </c>
      <c r="AO74" s="167" t="str">
        <f>'DATA SISWA'!AO71</f>
        <v>C</v>
      </c>
      <c r="AP74" s="168">
        <f t="shared" si="4"/>
        <v>1.75</v>
      </c>
      <c r="AQ74" s="167" t="str">
        <f>'DATA SISWA'!AQ71</f>
        <v>C</v>
      </c>
      <c r="AR74" s="167">
        <f t="shared" si="30"/>
        <v>1.75</v>
      </c>
      <c r="AS74" s="167" t="str">
        <f>'DATA SISWA'!AS71</f>
        <v>C</v>
      </c>
      <c r="AT74" s="168">
        <f t="shared" si="5"/>
        <v>0</v>
      </c>
      <c r="AU74" s="167" t="str">
        <f>'DATA SISWA'!AU71</f>
        <v>B</v>
      </c>
      <c r="AV74" s="167">
        <f t="shared" si="31"/>
        <v>1.75</v>
      </c>
      <c r="AW74" s="167" t="str">
        <f>'DATA SISWA'!AW71</f>
        <v>E</v>
      </c>
      <c r="AX74" s="168">
        <f t="shared" si="6"/>
        <v>0</v>
      </c>
      <c r="AY74" s="167" t="str">
        <f>'DATA SISWA'!AY71</f>
        <v>D</v>
      </c>
      <c r="AZ74" s="167">
        <f t="shared" si="32"/>
        <v>0</v>
      </c>
      <c r="BA74" s="167" t="str">
        <f>'DATA SISWA'!BA71</f>
        <v>E</v>
      </c>
      <c r="BB74" s="168">
        <f t="shared" si="7"/>
        <v>0</v>
      </c>
      <c r="BC74" s="167" t="str">
        <f>'DATA SISWA'!BC71</f>
        <v>A</v>
      </c>
      <c r="BD74" s="167">
        <f t="shared" si="33"/>
        <v>1.75</v>
      </c>
      <c r="BE74" s="167" t="str">
        <f>'DATA SISWA'!BE71</f>
        <v>D</v>
      </c>
      <c r="BF74" s="168">
        <f t="shared" si="8"/>
        <v>0</v>
      </c>
      <c r="BG74" s="167" t="str">
        <f>'DATA SISWA'!BG71</f>
        <v>D</v>
      </c>
      <c r="BH74" s="167">
        <f t="shared" si="34"/>
        <v>0</v>
      </c>
      <c r="BI74" s="167" t="str">
        <f>'DATA SISWA'!BI71</f>
        <v>B</v>
      </c>
      <c r="BJ74" s="168">
        <f t="shared" si="9"/>
        <v>1.75</v>
      </c>
      <c r="BK74" s="167" t="str">
        <f>'DATA SISWA'!BK71</f>
        <v>E</v>
      </c>
      <c r="BL74" s="167">
        <f t="shared" si="35"/>
        <v>0</v>
      </c>
      <c r="BM74" s="167" t="str">
        <f>'DATA SISWA'!BM71</f>
        <v>E</v>
      </c>
      <c r="BN74" s="168">
        <f t="shared" si="10"/>
        <v>1.75</v>
      </c>
      <c r="BO74" s="167" t="str">
        <f>'DATA SISWA'!BO71</f>
        <v>C</v>
      </c>
      <c r="BP74" s="167">
        <f t="shared" si="36"/>
        <v>0</v>
      </c>
      <c r="BQ74" s="167" t="str">
        <f>'DATA SISWA'!BQ71</f>
        <v>D</v>
      </c>
      <c r="BR74" s="168">
        <f t="shared" si="11"/>
        <v>1.75</v>
      </c>
      <c r="BS74" s="167" t="str">
        <f>'DATA SISWA'!BS71</f>
        <v>A</v>
      </c>
      <c r="BT74" s="167">
        <f t="shared" si="37"/>
        <v>0</v>
      </c>
      <c r="BU74" s="167" t="str">
        <f>'DATA SISWA'!BU71</f>
        <v>D</v>
      </c>
      <c r="BV74" s="168">
        <f t="shared" si="12"/>
        <v>1.75</v>
      </c>
      <c r="BW74" s="167" t="str">
        <f>'DATA SISWA'!BW71</f>
        <v>A</v>
      </c>
      <c r="BX74" s="167">
        <f t="shared" si="38"/>
        <v>1.75</v>
      </c>
      <c r="BY74" s="167" t="str">
        <f>'DATA SISWA'!BY71</f>
        <v>D</v>
      </c>
      <c r="BZ74" s="168">
        <f t="shared" si="13"/>
        <v>1.75</v>
      </c>
      <c r="CA74" s="167" t="str">
        <f>'DATA SISWA'!CA71</f>
        <v>A</v>
      </c>
      <c r="CB74" s="167">
        <f t="shared" si="39"/>
        <v>1.75</v>
      </c>
      <c r="CC74" s="167" t="str">
        <f>'DATA SISWA'!CC71</f>
        <v>C</v>
      </c>
      <c r="CD74" s="168">
        <f t="shared" si="14"/>
        <v>0</v>
      </c>
      <c r="CE74" s="167" t="str">
        <f>'DATA SISWA'!CE71</f>
        <v>D</v>
      </c>
      <c r="CF74" s="167">
        <f t="shared" si="40"/>
        <v>1.75</v>
      </c>
      <c r="CG74" s="167" t="str">
        <f>'DATA SISWA'!CG71</f>
        <v>C</v>
      </c>
      <c r="CH74" s="168">
        <f t="shared" si="15"/>
        <v>1.75</v>
      </c>
      <c r="CI74" s="85">
        <f>'DATA SISWA'!CI71</f>
        <v>2</v>
      </c>
      <c r="CJ74" s="85">
        <f>'DATA SISWA'!CJ71</f>
        <v>2</v>
      </c>
      <c r="CK74" s="85">
        <f>'DATA SISWA'!CK71</f>
        <v>5</v>
      </c>
      <c r="CL74" s="85">
        <f>'DATA SISWA'!CL71</f>
        <v>4</v>
      </c>
      <c r="CM74" s="85">
        <f>'DATA SISWA'!CM71</f>
        <v>6</v>
      </c>
      <c r="CN74" s="96">
        <f>'DATA SISWA'!CN71</f>
        <v>20</v>
      </c>
      <c r="CO74" s="96">
        <f>'DATA SISWA'!CO71</f>
        <v>20</v>
      </c>
      <c r="CP74" s="66">
        <f>'DATA SISWA'!CQ71</f>
        <v>54</v>
      </c>
      <c r="CQ74" s="67">
        <f t="shared" si="41"/>
        <v>54</v>
      </c>
      <c r="CR74" s="65" t="str">
        <f t="shared" si="42"/>
        <v>-</v>
      </c>
      <c r="CS74" s="65" t="str">
        <f t="shared" si="43"/>
        <v>v</v>
      </c>
      <c r="CT74" s="64" t="str">
        <f t="shared" si="44"/>
        <v>Remedial</v>
      </c>
      <c r="CW74" s="64">
        <v>9</v>
      </c>
      <c r="CX74" s="70"/>
      <c r="CY74" s="71"/>
      <c r="CZ74" s="72"/>
      <c r="DA74" s="64"/>
      <c r="DB74" s="64"/>
      <c r="DC74" s="64"/>
    </row>
    <row r="75" spans="1:107" x14ac:dyDescent="0.25">
      <c r="A75" s="86">
        <v>57</v>
      </c>
      <c r="B75" s="152" t="str">
        <f>'DATA SISWA'!C72</f>
        <v>06-</v>
      </c>
      <c r="C75" s="112" t="str">
        <f>'DATA SISWA'!D72</f>
        <v>005-</v>
      </c>
      <c r="D75" s="112" t="str">
        <f>'DATA SISWA'!E72</f>
        <v>062-</v>
      </c>
      <c r="E75" s="153">
        <f>'DATA SISWA'!F72</f>
        <v>3</v>
      </c>
      <c r="F75" s="95" t="str">
        <f>'DATA SISWA'!B72</f>
        <v>DILA ZULFIANA</v>
      </c>
      <c r="G75" s="166" t="str">
        <f>'DATA SISWA'!G72</f>
        <v>C</v>
      </c>
      <c r="H75" s="167">
        <f t="shared" si="16"/>
        <v>1.75</v>
      </c>
      <c r="I75" s="166" t="str">
        <f>'DATA SISWA'!I72</f>
        <v>D</v>
      </c>
      <c r="J75" s="167">
        <f t="shared" si="17"/>
        <v>0</v>
      </c>
      <c r="K75" s="166" t="str">
        <f>'DATA SISWA'!K72</f>
        <v>E</v>
      </c>
      <c r="L75" s="167">
        <f t="shared" si="18"/>
        <v>1.75</v>
      </c>
      <c r="M75" s="166" t="str">
        <f>'DATA SISWA'!M72</f>
        <v>B</v>
      </c>
      <c r="N75" s="167">
        <f t="shared" si="19"/>
        <v>1.75</v>
      </c>
      <c r="O75" s="166" t="str">
        <f>'DATA SISWA'!O72</f>
        <v>D</v>
      </c>
      <c r="P75" s="167">
        <f t="shared" si="20"/>
        <v>0</v>
      </c>
      <c r="Q75" s="166" t="str">
        <f>'DATA SISWA'!Q72</f>
        <v>D</v>
      </c>
      <c r="R75" s="167">
        <f t="shared" si="21"/>
        <v>0</v>
      </c>
      <c r="S75" s="166" t="str">
        <f>'DATA SISWA'!S72</f>
        <v>D</v>
      </c>
      <c r="T75" s="167">
        <f t="shared" si="22"/>
        <v>1.75</v>
      </c>
      <c r="U75" s="166" t="str">
        <f>'DATA SISWA'!U72</f>
        <v>C</v>
      </c>
      <c r="V75" s="167">
        <f t="shared" si="23"/>
        <v>0</v>
      </c>
      <c r="W75" s="166" t="str">
        <f>'DATA SISWA'!W72</f>
        <v>B</v>
      </c>
      <c r="X75" s="167">
        <f t="shared" si="24"/>
        <v>0</v>
      </c>
      <c r="Y75" s="166" t="str">
        <f>'DATA SISWA'!Y72</f>
        <v>A</v>
      </c>
      <c r="Z75" s="167">
        <f t="shared" si="25"/>
        <v>0</v>
      </c>
      <c r="AA75" s="166" t="str">
        <f>'DATA SISWA'!AA72</f>
        <v>E</v>
      </c>
      <c r="AB75" s="167">
        <f t="shared" si="26"/>
        <v>0</v>
      </c>
      <c r="AC75" s="167" t="str">
        <f>'DATA SISWA'!AC72</f>
        <v>E</v>
      </c>
      <c r="AD75" s="168">
        <f t="shared" si="1"/>
        <v>0</v>
      </c>
      <c r="AE75" s="167" t="str">
        <f>'DATA SISWA'!AE72</f>
        <v>C</v>
      </c>
      <c r="AF75" s="167">
        <f t="shared" si="27"/>
        <v>0</v>
      </c>
      <c r="AG75" s="167" t="str">
        <f>'DATA SISWA'!AG72</f>
        <v>A</v>
      </c>
      <c r="AH75" s="168">
        <f t="shared" si="2"/>
        <v>1.75</v>
      </c>
      <c r="AI75" s="167" t="str">
        <f>'DATA SISWA'!AI72</f>
        <v>B</v>
      </c>
      <c r="AJ75" s="167">
        <f t="shared" si="28"/>
        <v>0</v>
      </c>
      <c r="AK75" s="167" t="str">
        <f>'DATA SISWA'!AK72</f>
        <v>A</v>
      </c>
      <c r="AL75" s="168">
        <f t="shared" si="3"/>
        <v>0</v>
      </c>
      <c r="AM75" s="167" t="str">
        <f>'DATA SISWA'!AM72</f>
        <v>A</v>
      </c>
      <c r="AN75" s="167">
        <f t="shared" si="29"/>
        <v>1.75</v>
      </c>
      <c r="AO75" s="167" t="str">
        <f>'DATA SISWA'!AO72</f>
        <v>E</v>
      </c>
      <c r="AP75" s="168">
        <f t="shared" si="4"/>
        <v>0</v>
      </c>
      <c r="AQ75" s="167" t="str">
        <f>'DATA SISWA'!AQ72</f>
        <v>C</v>
      </c>
      <c r="AR75" s="167">
        <f t="shared" si="30"/>
        <v>1.75</v>
      </c>
      <c r="AS75" s="167" t="str">
        <f>'DATA SISWA'!AS72</f>
        <v>C</v>
      </c>
      <c r="AT75" s="168">
        <f t="shared" si="5"/>
        <v>0</v>
      </c>
      <c r="AU75" s="167" t="str">
        <f>'DATA SISWA'!AU72</f>
        <v>B</v>
      </c>
      <c r="AV75" s="167">
        <f t="shared" si="31"/>
        <v>1.75</v>
      </c>
      <c r="AW75" s="167" t="str">
        <f>'DATA SISWA'!AW72</f>
        <v>D</v>
      </c>
      <c r="AX75" s="168">
        <f t="shared" si="6"/>
        <v>0</v>
      </c>
      <c r="AY75" s="167" t="str">
        <f>'DATA SISWA'!AY72</f>
        <v>D</v>
      </c>
      <c r="AZ75" s="167">
        <f t="shared" si="32"/>
        <v>0</v>
      </c>
      <c r="BA75" s="167" t="str">
        <f>'DATA SISWA'!BA72</f>
        <v>E</v>
      </c>
      <c r="BB75" s="168">
        <f t="shared" si="7"/>
        <v>0</v>
      </c>
      <c r="BC75" s="167" t="str">
        <f>'DATA SISWA'!BC72</f>
        <v>A</v>
      </c>
      <c r="BD75" s="167">
        <f t="shared" si="33"/>
        <v>1.75</v>
      </c>
      <c r="BE75" s="167" t="str">
        <f>'DATA SISWA'!BE72</f>
        <v>A</v>
      </c>
      <c r="BF75" s="168">
        <f t="shared" si="8"/>
        <v>0</v>
      </c>
      <c r="BG75" s="167" t="str">
        <f>'DATA SISWA'!BG72</f>
        <v>B</v>
      </c>
      <c r="BH75" s="167">
        <f t="shared" si="34"/>
        <v>0</v>
      </c>
      <c r="BI75" s="167" t="str">
        <f>'DATA SISWA'!BI72</f>
        <v>B</v>
      </c>
      <c r="BJ75" s="168">
        <f t="shared" si="9"/>
        <v>1.75</v>
      </c>
      <c r="BK75" s="167" t="str">
        <f>'DATA SISWA'!BK72</f>
        <v>A</v>
      </c>
      <c r="BL75" s="167">
        <f t="shared" si="35"/>
        <v>0</v>
      </c>
      <c r="BM75" s="167" t="str">
        <f>'DATA SISWA'!BM72</f>
        <v>E</v>
      </c>
      <c r="BN75" s="168">
        <f t="shared" si="10"/>
        <v>1.75</v>
      </c>
      <c r="BO75" s="167" t="str">
        <f>'DATA SISWA'!BO72</f>
        <v>E</v>
      </c>
      <c r="BP75" s="167">
        <f t="shared" si="36"/>
        <v>1.75</v>
      </c>
      <c r="BQ75" s="167" t="str">
        <f>'DATA SISWA'!BQ72</f>
        <v>D</v>
      </c>
      <c r="BR75" s="168">
        <f t="shared" si="11"/>
        <v>1.75</v>
      </c>
      <c r="BS75" s="167" t="str">
        <f>'DATA SISWA'!BS72</f>
        <v>C</v>
      </c>
      <c r="BT75" s="167">
        <f t="shared" si="37"/>
        <v>0</v>
      </c>
      <c r="BU75" s="167" t="str">
        <f>'DATA SISWA'!BU72</f>
        <v>D</v>
      </c>
      <c r="BV75" s="168">
        <f t="shared" si="12"/>
        <v>1.75</v>
      </c>
      <c r="BW75" s="167" t="str">
        <f>'DATA SISWA'!BW72</f>
        <v>B</v>
      </c>
      <c r="BX75" s="167">
        <f t="shared" si="38"/>
        <v>0</v>
      </c>
      <c r="BY75" s="167" t="str">
        <f>'DATA SISWA'!BY72</f>
        <v>B</v>
      </c>
      <c r="BZ75" s="168">
        <f t="shared" si="13"/>
        <v>0</v>
      </c>
      <c r="CA75" s="167" t="str">
        <f>'DATA SISWA'!CA72</f>
        <v>A</v>
      </c>
      <c r="CB75" s="167">
        <f t="shared" si="39"/>
        <v>1.75</v>
      </c>
      <c r="CC75" s="167" t="str">
        <f>'DATA SISWA'!CC72</f>
        <v>D</v>
      </c>
      <c r="CD75" s="168">
        <f t="shared" si="14"/>
        <v>0</v>
      </c>
      <c r="CE75" s="167" t="str">
        <f>'DATA SISWA'!CE72</f>
        <v>D</v>
      </c>
      <c r="CF75" s="167">
        <f t="shared" si="40"/>
        <v>1.75</v>
      </c>
      <c r="CG75" s="167" t="str">
        <f>'DATA SISWA'!CG72</f>
        <v>E</v>
      </c>
      <c r="CH75" s="168">
        <f t="shared" si="15"/>
        <v>0</v>
      </c>
      <c r="CI75" s="85">
        <f>'DATA SISWA'!CI72</f>
        <v>2</v>
      </c>
      <c r="CJ75" s="85">
        <f>'DATA SISWA'!CJ72</f>
        <v>2</v>
      </c>
      <c r="CK75" s="85">
        <f>'DATA SISWA'!CK72</f>
        <v>3</v>
      </c>
      <c r="CL75" s="85">
        <f>'DATA SISWA'!CL72</f>
        <v>5</v>
      </c>
      <c r="CM75" s="85">
        <f>'DATA SISWA'!CM72</f>
        <v>6</v>
      </c>
      <c r="CN75" s="96">
        <f>'DATA SISWA'!CN72</f>
        <v>16</v>
      </c>
      <c r="CO75" s="96">
        <f>'DATA SISWA'!CO72</f>
        <v>24</v>
      </c>
      <c r="CP75" s="66">
        <f>'DATA SISWA'!CQ72</f>
        <v>46</v>
      </c>
      <c r="CQ75" s="67">
        <f t="shared" si="41"/>
        <v>46</v>
      </c>
      <c r="CR75" s="65" t="str">
        <f t="shared" si="42"/>
        <v>-</v>
      </c>
      <c r="CS75" s="65" t="str">
        <f t="shared" si="43"/>
        <v>v</v>
      </c>
      <c r="CT75" s="64" t="str">
        <f t="shared" si="44"/>
        <v>Remedial</v>
      </c>
      <c r="CW75" s="64">
        <v>10</v>
      </c>
      <c r="CX75" s="70"/>
      <c r="CY75" s="71"/>
      <c r="CZ75" s="72"/>
      <c r="DA75" s="64"/>
      <c r="DB75" s="64"/>
      <c r="DC75" s="64"/>
    </row>
    <row r="76" spans="1:107" x14ac:dyDescent="0.25">
      <c r="A76" s="87">
        <v>58</v>
      </c>
      <c r="B76" s="152" t="str">
        <f>'DATA SISWA'!C73</f>
        <v>06-</v>
      </c>
      <c r="C76" s="112" t="str">
        <f>'DATA SISWA'!D73</f>
        <v>005-</v>
      </c>
      <c r="D76" s="112" t="str">
        <f>'DATA SISWA'!E73</f>
        <v>063-</v>
      </c>
      <c r="E76" s="153">
        <f>'DATA SISWA'!F73</f>
        <v>2</v>
      </c>
      <c r="F76" s="95" t="str">
        <f>'DATA SISWA'!B73</f>
        <v>EFNI HARYANI</v>
      </c>
      <c r="G76" s="166" t="str">
        <f>'DATA SISWA'!G73</f>
        <v>E</v>
      </c>
      <c r="H76" s="167">
        <f t="shared" si="16"/>
        <v>0</v>
      </c>
      <c r="I76" s="166" t="str">
        <f>'DATA SISWA'!I73</f>
        <v>E</v>
      </c>
      <c r="J76" s="167">
        <f t="shared" si="17"/>
        <v>1.75</v>
      </c>
      <c r="K76" s="166" t="str">
        <f>'DATA SISWA'!K73</f>
        <v>E</v>
      </c>
      <c r="L76" s="167">
        <f t="shared" si="18"/>
        <v>1.75</v>
      </c>
      <c r="M76" s="166" t="str">
        <f>'DATA SISWA'!M73</f>
        <v>B</v>
      </c>
      <c r="N76" s="167">
        <f t="shared" si="19"/>
        <v>1.75</v>
      </c>
      <c r="O76" s="166" t="str">
        <f>'DATA SISWA'!O73</f>
        <v>E</v>
      </c>
      <c r="P76" s="167">
        <f t="shared" si="20"/>
        <v>0</v>
      </c>
      <c r="Q76" s="166" t="str">
        <f>'DATA SISWA'!Q73</f>
        <v>E</v>
      </c>
      <c r="R76" s="167">
        <f t="shared" si="21"/>
        <v>0</v>
      </c>
      <c r="S76" s="166" t="str">
        <f>'DATA SISWA'!S73</f>
        <v>B</v>
      </c>
      <c r="T76" s="167">
        <f t="shared" si="22"/>
        <v>0</v>
      </c>
      <c r="U76" s="166" t="str">
        <f>'DATA SISWA'!U73</f>
        <v>C</v>
      </c>
      <c r="V76" s="167">
        <f t="shared" si="23"/>
        <v>0</v>
      </c>
      <c r="W76" s="166" t="str">
        <f>'DATA SISWA'!W73</f>
        <v>C</v>
      </c>
      <c r="X76" s="167">
        <f t="shared" si="24"/>
        <v>0</v>
      </c>
      <c r="Y76" s="166" t="str">
        <f>'DATA SISWA'!Y73</f>
        <v>C</v>
      </c>
      <c r="Z76" s="167">
        <f t="shared" si="25"/>
        <v>1.75</v>
      </c>
      <c r="AA76" s="166" t="str">
        <f>'DATA SISWA'!AA73</f>
        <v>C</v>
      </c>
      <c r="AB76" s="167">
        <f t="shared" si="26"/>
        <v>1.75</v>
      </c>
      <c r="AC76" s="167" t="str">
        <f>'DATA SISWA'!AC73</f>
        <v>A</v>
      </c>
      <c r="AD76" s="168">
        <f t="shared" si="1"/>
        <v>0</v>
      </c>
      <c r="AE76" s="167" t="str">
        <f>'DATA SISWA'!AE73</f>
        <v>A</v>
      </c>
      <c r="AF76" s="167">
        <f t="shared" si="27"/>
        <v>1.75</v>
      </c>
      <c r="AG76" s="167" t="str">
        <f>'DATA SISWA'!AG73</f>
        <v>A</v>
      </c>
      <c r="AH76" s="168">
        <f t="shared" si="2"/>
        <v>1.75</v>
      </c>
      <c r="AI76" s="167" t="str">
        <f>'DATA SISWA'!AI73</f>
        <v>B</v>
      </c>
      <c r="AJ76" s="167">
        <f t="shared" si="28"/>
        <v>0</v>
      </c>
      <c r="AK76" s="167" t="str">
        <f>'DATA SISWA'!AK73</f>
        <v>D</v>
      </c>
      <c r="AL76" s="168">
        <f t="shared" si="3"/>
        <v>0</v>
      </c>
      <c r="AM76" s="167" t="str">
        <f>'DATA SISWA'!AM73</f>
        <v>E</v>
      </c>
      <c r="AN76" s="167">
        <f t="shared" si="29"/>
        <v>0</v>
      </c>
      <c r="AO76" s="167" t="str">
        <f>'DATA SISWA'!AO73</f>
        <v>E</v>
      </c>
      <c r="AP76" s="168">
        <f t="shared" si="4"/>
        <v>0</v>
      </c>
      <c r="AQ76" s="167" t="str">
        <f>'DATA SISWA'!AQ73</f>
        <v>C</v>
      </c>
      <c r="AR76" s="167">
        <f t="shared" si="30"/>
        <v>1.75</v>
      </c>
      <c r="AS76" s="167" t="str">
        <f>'DATA SISWA'!AS73</f>
        <v>C</v>
      </c>
      <c r="AT76" s="168">
        <f t="shared" si="5"/>
        <v>0</v>
      </c>
      <c r="AU76" s="167" t="str">
        <f>'DATA SISWA'!AU73</f>
        <v>B</v>
      </c>
      <c r="AV76" s="167">
        <f t="shared" si="31"/>
        <v>1.75</v>
      </c>
      <c r="AW76" s="167" t="str">
        <f>'DATA SISWA'!AW73</f>
        <v>D</v>
      </c>
      <c r="AX76" s="168">
        <f t="shared" si="6"/>
        <v>0</v>
      </c>
      <c r="AY76" s="167" t="str">
        <f>'DATA SISWA'!AY73</f>
        <v>A</v>
      </c>
      <c r="AZ76" s="167">
        <f t="shared" si="32"/>
        <v>0</v>
      </c>
      <c r="BA76" s="167" t="str">
        <f>'DATA SISWA'!BA73</f>
        <v>D</v>
      </c>
      <c r="BB76" s="168">
        <f t="shared" si="7"/>
        <v>0</v>
      </c>
      <c r="BC76" s="167" t="str">
        <f>'DATA SISWA'!BC73</f>
        <v>A</v>
      </c>
      <c r="BD76" s="167">
        <f t="shared" si="33"/>
        <v>1.75</v>
      </c>
      <c r="BE76" s="167" t="str">
        <f>'DATA SISWA'!BE73</f>
        <v>D</v>
      </c>
      <c r="BF76" s="168">
        <f t="shared" si="8"/>
        <v>0</v>
      </c>
      <c r="BG76" s="167" t="str">
        <f>'DATA SISWA'!BG73</f>
        <v>C</v>
      </c>
      <c r="BH76" s="167">
        <f t="shared" si="34"/>
        <v>0</v>
      </c>
      <c r="BI76" s="167" t="str">
        <f>'DATA SISWA'!BI73</f>
        <v>C</v>
      </c>
      <c r="BJ76" s="168">
        <f t="shared" si="9"/>
        <v>0</v>
      </c>
      <c r="BK76" s="167" t="str">
        <f>'DATA SISWA'!BK73</f>
        <v>E</v>
      </c>
      <c r="BL76" s="167">
        <f t="shared" si="35"/>
        <v>0</v>
      </c>
      <c r="BM76" s="167" t="str">
        <f>'DATA SISWA'!BM73</f>
        <v>E</v>
      </c>
      <c r="BN76" s="168">
        <f t="shared" si="10"/>
        <v>1.75</v>
      </c>
      <c r="BO76" s="167" t="str">
        <f>'DATA SISWA'!BO73</f>
        <v>B</v>
      </c>
      <c r="BP76" s="167">
        <f t="shared" si="36"/>
        <v>0</v>
      </c>
      <c r="BQ76" s="167" t="str">
        <f>'DATA SISWA'!BQ73</f>
        <v>D</v>
      </c>
      <c r="BR76" s="168">
        <f t="shared" si="11"/>
        <v>1.75</v>
      </c>
      <c r="BS76" s="167" t="str">
        <f>'DATA SISWA'!BS73</f>
        <v>C</v>
      </c>
      <c r="BT76" s="167">
        <f t="shared" si="37"/>
        <v>0</v>
      </c>
      <c r="BU76" s="167" t="str">
        <f>'DATA SISWA'!BU73</f>
        <v>C</v>
      </c>
      <c r="BV76" s="168">
        <f t="shared" si="12"/>
        <v>0</v>
      </c>
      <c r="BW76" s="167" t="str">
        <f>'DATA SISWA'!BW73</f>
        <v>C</v>
      </c>
      <c r="BX76" s="167">
        <f t="shared" si="38"/>
        <v>0</v>
      </c>
      <c r="BY76" s="167" t="str">
        <f>'DATA SISWA'!BY73</f>
        <v>A</v>
      </c>
      <c r="BZ76" s="168">
        <f t="shared" si="13"/>
        <v>0</v>
      </c>
      <c r="CA76" s="167" t="str">
        <f>'DATA SISWA'!CA73</f>
        <v>B</v>
      </c>
      <c r="CB76" s="167">
        <f t="shared" si="39"/>
        <v>0</v>
      </c>
      <c r="CC76" s="167" t="str">
        <f>'DATA SISWA'!CC73</f>
        <v>A</v>
      </c>
      <c r="CD76" s="168">
        <f t="shared" si="14"/>
        <v>1.75</v>
      </c>
      <c r="CE76" s="167" t="str">
        <f>'DATA SISWA'!CE73</f>
        <v>D</v>
      </c>
      <c r="CF76" s="167">
        <f t="shared" si="40"/>
        <v>1.75</v>
      </c>
      <c r="CG76" s="167" t="str">
        <f>'DATA SISWA'!CG73</f>
        <v>E</v>
      </c>
      <c r="CH76" s="168">
        <f t="shared" si="15"/>
        <v>0</v>
      </c>
      <c r="CI76" s="85">
        <f>'DATA SISWA'!CI73</f>
        <v>2</v>
      </c>
      <c r="CJ76" s="85">
        <f>'DATA SISWA'!CJ73</f>
        <v>2</v>
      </c>
      <c r="CK76" s="85">
        <f>'DATA SISWA'!CK73</f>
        <v>5</v>
      </c>
      <c r="CL76" s="85">
        <f>'DATA SISWA'!CL73</f>
        <v>6</v>
      </c>
      <c r="CM76" s="85">
        <f>'DATA SISWA'!CM73</f>
        <v>5</v>
      </c>
      <c r="CN76" s="96">
        <f>'DATA SISWA'!CN73</f>
        <v>14</v>
      </c>
      <c r="CO76" s="96">
        <f>'DATA SISWA'!CO73</f>
        <v>26</v>
      </c>
      <c r="CP76" s="66">
        <f>'DATA SISWA'!CQ73</f>
        <v>44.5</v>
      </c>
      <c r="CQ76" s="67">
        <f t="shared" si="41"/>
        <v>44.5</v>
      </c>
      <c r="CR76" s="65" t="str">
        <f t="shared" si="42"/>
        <v>-</v>
      </c>
      <c r="CS76" s="65" t="str">
        <f t="shared" si="43"/>
        <v>v</v>
      </c>
      <c r="CT76" s="64" t="str">
        <f t="shared" si="44"/>
        <v>Remedial</v>
      </c>
      <c r="CW76" s="55"/>
      <c r="CX76" s="56"/>
      <c r="CY76" s="55"/>
      <c r="CZ76" s="55"/>
      <c r="DA76" s="55"/>
      <c r="DB76" s="55"/>
      <c r="DC76" s="55"/>
    </row>
    <row r="77" spans="1:107" x14ac:dyDescent="0.25">
      <c r="A77" s="87">
        <v>59</v>
      </c>
      <c r="B77" s="152" t="str">
        <f>'DATA SISWA'!C74</f>
        <v>06-</v>
      </c>
      <c r="C77" s="112" t="str">
        <f>'DATA SISWA'!D74</f>
        <v>005-</v>
      </c>
      <c r="D77" s="112" t="str">
        <f>'DATA SISWA'!E74</f>
        <v>064-</v>
      </c>
      <c r="E77" s="153">
        <f>'DATA SISWA'!F74</f>
        <v>9</v>
      </c>
      <c r="F77" s="95" t="str">
        <f>'DATA SISWA'!B74</f>
        <v>EGA WIRA PANGESTU</v>
      </c>
      <c r="G77" s="166" t="str">
        <f>'DATA SISWA'!G74</f>
        <v>D</v>
      </c>
      <c r="H77" s="167">
        <f t="shared" si="16"/>
        <v>0</v>
      </c>
      <c r="I77" s="166" t="str">
        <f>'DATA SISWA'!I74</f>
        <v>E</v>
      </c>
      <c r="J77" s="167">
        <f t="shared" si="17"/>
        <v>1.75</v>
      </c>
      <c r="K77" s="166" t="str">
        <f>'DATA SISWA'!K74</f>
        <v>E</v>
      </c>
      <c r="L77" s="167">
        <f t="shared" si="18"/>
        <v>1.75</v>
      </c>
      <c r="M77" s="166" t="str">
        <f>'DATA SISWA'!M74</f>
        <v>B</v>
      </c>
      <c r="N77" s="167">
        <f t="shared" si="19"/>
        <v>1.75</v>
      </c>
      <c r="O77" s="166" t="str">
        <f>'DATA SISWA'!O74</f>
        <v>E</v>
      </c>
      <c r="P77" s="167">
        <f t="shared" si="20"/>
        <v>0</v>
      </c>
      <c r="Q77" s="166" t="str">
        <f>'DATA SISWA'!Q74</f>
        <v>B</v>
      </c>
      <c r="R77" s="167">
        <f t="shared" si="21"/>
        <v>1.75</v>
      </c>
      <c r="S77" s="166" t="str">
        <f>'DATA SISWA'!S74</f>
        <v>B</v>
      </c>
      <c r="T77" s="167">
        <f t="shared" si="22"/>
        <v>0</v>
      </c>
      <c r="U77" s="166" t="str">
        <f>'DATA SISWA'!U74</f>
        <v>C</v>
      </c>
      <c r="V77" s="167">
        <f t="shared" si="23"/>
        <v>0</v>
      </c>
      <c r="W77" s="166" t="str">
        <f>'DATA SISWA'!W74</f>
        <v>B</v>
      </c>
      <c r="X77" s="167">
        <f t="shared" si="24"/>
        <v>0</v>
      </c>
      <c r="Y77" s="166" t="str">
        <f>'DATA SISWA'!Y74</f>
        <v>C</v>
      </c>
      <c r="Z77" s="167">
        <f t="shared" si="25"/>
        <v>1.75</v>
      </c>
      <c r="AA77" s="166" t="str">
        <f>'DATA SISWA'!AA74</f>
        <v>C</v>
      </c>
      <c r="AB77" s="167">
        <f t="shared" si="26"/>
        <v>1.75</v>
      </c>
      <c r="AC77" s="167" t="str">
        <f>'DATA SISWA'!AC74</f>
        <v>B</v>
      </c>
      <c r="AD77" s="168">
        <f t="shared" si="1"/>
        <v>1.75</v>
      </c>
      <c r="AE77" s="167" t="str">
        <f>'DATA SISWA'!AE74</f>
        <v>A</v>
      </c>
      <c r="AF77" s="167">
        <f t="shared" si="27"/>
        <v>1.75</v>
      </c>
      <c r="AG77" s="167" t="str">
        <f>'DATA SISWA'!AG74</f>
        <v>A</v>
      </c>
      <c r="AH77" s="168">
        <f t="shared" si="2"/>
        <v>1.75</v>
      </c>
      <c r="AI77" s="167" t="str">
        <f>'DATA SISWA'!AI74</f>
        <v>A</v>
      </c>
      <c r="AJ77" s="167">
        <f t="shared" si="28"/>
        <v>0</v>
      </c>
      <c r="AK77" s="167" t="str">
        <f>'DATA SISWA'!AK74</f>
        <v>C</v>
      </c>
      <c r="AL77" s="168">
        <f t="shared" si="3"/>
        <v>1.75</v>
      </c>
      <c r="AM77" s="167" t="str">
        <f>'DATA SISWA'!AM74</f>
        <v>E</v>
      </c>
      <c r="AN77" s="167">
        <f t="shared" si="29"/>
        <v>0</v>
      </c>
      <c r="AO77" s="167" t="str">
        <f>'DATA SISWA'!AO74</f>
        <v>D</v>
      </c>
      <c r="AP77" s="168">
        <f t="shared" si="4"/>
        <v>0</v>
      </c>
      <c r="AQ77" s="167" t="str">
        <f>'DATA SISWA'!AQ74</f>
        <v>C</v>
      </c>
      <c r="AR77" s="167">
        <f t="shared" si="30"/>
        <v>1.75</v>
      </c>
      <c r="AS77" s="167" t="str">
        <f>'DATA SISWA'!AS74</f>
        <v>D</v>
      </c>
      <c r="AT77" s="168">
        <f t="shared" si="5"/>
        <v>0</v>
      </c>
      <c r="AU77" s="167" t="str">
        <f>'DATA SISWA'!AU74</f>
        <v>B</v>
      </c>
      <c r="AV77" s="167">
        <f t="shared" si="31"/>
        <v>1.75</v>
      </c>
      <c r="AW77" s="167" t="str">
        <f>'DATA SISWA'!AW74</f>
        <v>D</v>
      </c>
      <c r="AX77" s="168">
        <f t="shared" si="6"/>
        <v>0</v>
      </c>
      <c r="AY77" s="167" t="str">
        <f>'DATA SISWA'!AY74</f>
        <v>D</v>
      </c>
      <c r="AZ77" s="167">
        <f t="shared" si="32"/>
        <v>0</v>
      </c>
      <c r="BA77" s="167" t="str">
        <f>'DATA SISWA'!BA74</f>
        <v>D</v>
      </c>
      <c r="BB77" s="168">
        <f t="shared" si="7"/>
        <v>0</v>
      </c>
      <c r="BC77" s="167" t="str">
        <f>'DATA SISWA'!BC74</f>
        <v>A</v>
      </c>
      <c r="BD77" s="167">
        <f t="shared" si="33"/>
        <v>1.75</v>
      </c>
      <c r="BE77" s="167" t="str">
        <f>'DATA SISWA'!BE74</f>
        <v>E</v>
      </c>
      <c r="BF77" s="168">
        <f t="shared" si="8"/>
        <v>1.75</v>
      </c>
      <c r="BG77" s="167" t="str">
        <f>'DATA SISWA'!BG74</f>
        <v>E</v>
      </c>
      <c r="BH77" s="167">
        <f t="shared" si="34"/>
        <v>1.75</v>
      </c>
      <c r="BI77" s="167" t="str">
        <f>'DATA SISWA'!BI74</f>
        <v>B</v>
      </c>
      <c r="BJ77" s="168">
        <f t="shared" si="9"/>
        <v>1.75</v>
      </c>
      <c r="BK77" s="167" t="str">
        <f>'DATA SISWA'!BK74</f>
        <v>B</v>
      </c>
      <c r="BL77" s="167">
        <f t="shared" si="35"/>
        <v>1.75</v>
      </c>
      <c r="BM77" s="167" t="str">
        <f>'DATA SISWA'!BM74</f>
        <v>E</v>
      </c>
      <c r="BN77" s="168">
        <f t="shared" si="10"/>
        <v>1.75</v>
      </c>
      <c r="BO77" s="167" t="str">
        <f>'DATA SISWA'!BO74</f>
        <v>E</v>
      </c>
      <c r="BP77" s="167">
        <f t="shared" si="36"/>
        <v>1.75</v>
      </c>
      <c r="BQ77" s="167" t="str">
        <f>'DATA SISWA'!BQ74</f>
        <v>D</v>
      </c>
      <c r="BR77" s="168">
        <f t="shared" si="11"/>
        <v>1.75</v>
      </c>
      <c r="BS77" s="167" t="str">
        <f>'DATA SISWA'!BS74</f>
        <v>E</v>
      </c>
      <c r="BT77" s="167">
        <f t="shared" si="37"/>
        <v>1.75</v>
      </c>
      <c r="BU77" s="167" t="str">
        <f>'DATA SISWA'!BU74</f>
        <v>D</v>
      </c>
      <c r="BV77" s="168">
        <f t="shared" si="12"/>
        <v>1.75</v>
      </c>
      <c r="BW77" s="167" t="str">
        <f>'DATA SISWA'!BW74</f>
        <v>A</v>
      </c>
      <c r="BX77" s="167">
        <f t="shared" si="38"/>
        <v>1.75</v>
      </c>
      <c r="BY77" s="167" t="str">
        <f>'DATA SISWA'!BY74</f>
        <v>B</v>
      </c>
      <c r="BZ77" s="168">
        <f t="shared" si="13"/>
        <v>0</v>
      </c>
      <c r="CA77" s="167" t="str">
        <f>'DATA SISWA'!CA74</f>
        <v>A</v>
      </c>
      <c r="CB77" s="167">
        <f t="shared" si="39"/>
        <v>1.75</v>
      </c>
      <c r="CC77" s="167" t="str">
        <f>'DATA SISWA'!CC74</f>
        <v>C</v>
      </c>
      <c r="CD77" s="168">
        <f t="shared" si="14"/>
        <v>0</v>
      </c>
      <c r="CE77" s="167" t="str">
        <f>'DATA SISWA'!CE74</f>
        <v>D</v>
      </c>
      <c r="CF77" s="167">
        <f t="shared" si="40"/>
        <v>1.75</v>
      </c>
      <c r="CG77" s="167" t="str">
        <f>'DATA SISWA'!CG74</f>
        <v>C</v>
      </c>
      <c r="CH77" s="168">
        <f t="shared" si="15"/>
        <v>1.75</v>
      </c>
      <c r="CI77" s="85">
        <f>'DATA SISWA'!CI74</f>
        <v>4</v>
      </c>
      <c r="CJ77" s="85">
        <f>'DATA SISWA'!CJ74</f>
        <v>5</v>
      </c>
      <c r="CK77" s="85">
        <f>'DATA SISWA'!CK74</f>
        <v>4</v>
      </c>
      <c r="CL77" s="85">
        <f>'DATA SISWA'!CL74</f>
        <v>6</v>
      </c>
      <c r="CM77" s="85">
        <f>'DATA SISWA'!CM74</f>
        <v>5</v>
      </c>
      <c r="CN77" s="96">
        <f>'DATA SISWA'!CN74</f>
        <v>26</v>
      </c>
      <c r="CO77" s="96">
        <f>'DATA SISWA'!CO74</f>
        <v>14</v>
      </c>
      <c r="CP77" s="66">
        <f>'DATA SISWA'!CQ74</f>
        <v>69.5</v>
      </c>
      <c r="CQ77" s="67">
        <f t="shared" si="41"/>
        <v>69.5</v>
      </c>
      <c r="CR77" s="65" t="str">
        <f t="shared" si="42"/>
        <v>v</v>
      </c>
      <c r="CS77" s="65" t="str">
        <f t="shared" si="43"/>
        <v>-</v>
      </c>
      <c r="CT77" s="64" t="str">
        <f t="shared" si="44"/>
        <v>Tuntas</v>
      </c>
      <c r="CW77" s="57"/>
      <c r="CX77" s="75" t="s">
        <v>382</v>
      </c>
      <c r="CY77" s="74"/>
      <c r="CZ77" s="74"/>
      <c r="DA77" s="74"/>
      <c r="DB77" s="60" t="str">
        <f>'DATA GURU'!C27</f>
        <v>Kuala Tungkal, Maret 2018</v>
      </c>
      <c r="DC77" s="57"/>
    </row>
    <row r="78" spans="1:107" x14ac:dyDescent="0.25">
      <c r="A78" s="83">
        <v>60</v>
      </c>
      <c r="B78" s="152" t="str">
        <f>'DATA SISWA'!C75</f>
        <v>06-</v>
      </c>
      <c r="C78" s="112" t="str">
        <f>'DATA SISWA'!D75</f>
        <v>005-</v>
      </c>
      <c r="D78" s="112" t="str">
        <f>'DATA SISWA'!E75</f>
        <v>065-</v>
      </c>
      <c r="E78" s="153">
        <f>'DATA SISWA'!F75</f>
        <v>8</v>
      </c>
      <c r="F78" s="95" t="str">
        <f>'DATA SISWA'!B75</f>
        <v>FANI LARASATI</v>
      </c>
      <c r="G78" s="166" t="str">
        <f>'DATA SISWA'!G75</f>
        <v>E</v>
      </c>
      <c r="H78" s="167">
        <f t="shared" si="16"/>
        <v>0</v>
      </c>
      <c r="I78" s="166" t="str">
        <f>'DATA SISWA'!I75</f>
        <v>E</v>
      </c>
      <c r="J78" s="167">
        <f t="shared" si="17"/>
        <v>1.75</v>
      </c>
      <c r="K78" s="166" t="str">
        <f>'DATA SISWA'!K75</f>
        <v>E</v>
      </c>
      <c r="L78" s="167">
        <f t="shared" si="18"/>
        <v>1.75</v>
      </c>
      <c r="M78" s="166" t="str">
        <f>'DATA SISWA'!M75</f>
        <v>B</v>
      </c>
      <c r="N78" s="167">
        <f t="shared" si="19"/>
        <v>1.75</v>
      </c>
      <c r="O78" s="166" t="str">
        <f>'DATA SISWA'!O75</f>
        <v>E</v>
      </c>
      <c r="P78" s="167">
        <f t="shared" si="20"/>
        <v>0</v>
      </c>
      <c r="Q78" s="166" t="str">
        <f>'DATA SISWA'!Q75</f>
        <v>E</v>
      </c>
      <c r="R78" s="167">
        <f t="shared" si="21"/>
        <v>0</v>
      </c>
      <c r="S78" s="166" t="str">
        <f>'DATA SISWA'!S75</f>
        <v>D</v>
      </c>
      <c r="T78" s="167">
        <f t="shared" si="22"/>
        <v>1.75</v>
      </c>
      <c r="U78" s="166" t="str">
        <f>'DATA SISWA'!U75</f>
        <v>C</v>
      </c>
      <c r="V78" s="167">
        <f t="shared" si="23"/>
        <v>0</v>
      </c>
      <c r="W78" s="166" t="str">
        <f>'DATA SISWA'!W75</f>
        <v>A</v>
      </c>
      <c r="X78" s="167">
        <f t="shared" si="24"/>
        <v>1.75</v>
      </c>
      <c r="Y78" s="166" t="str">
        <f>'DATA SISWA'!Y75</f>
        <v>C</v>
      </c>
      <c r="Z78" s="167">
        <f t="shared" si="25"/>
        <v>1.75</v>
      </c>
      <c r="AA78" s="166" t="str">
        <f>'DATA SISWA'!AA75</f>
        <v>C</v>
      </c>
      <c r="AB78" s="167">
        <f t="shared" si="26"/>
        <v>1.75</v>
      </c>
      <c r="AC78" s="167" t="str">
        <f>'DATA SISWA'!AC75</f>
        <v>B</v>
      </c>
      <c r="AD78" s="168">
        <f t="shared" si="1"/>
        <v>1.75</v>
      </c>
      <c r="AE78" s="167" t="str">
        <f>'DATA SISWA'!AE75</f>
        <v>B</v>
      </c>
      <c r="AF78" s="167">
        <f t="shared" si="27"/>
        <v>0</v>
      </c>
      <c r="AG78" s="167" t="str">
        <f>'DATA SISWA'!AG75</f>
        <v>B</v>
      </c>
      <c r="AH78" s="168">
        <f t="shared" si="2"/>
        <v>0</v>
      </c>
      <c r="AI78" s="167" t="str">
        <f>'DATA SISWA'!AI75</f>
        <v>B</v>
      </c>
      <c r="AJ78" s="167">
        <f t="shared" si="28"/>
        <v>0</v>
      </c>
      <c r="AK78" s="167" t="str">
        <f>'DATA SISWA'!AK75</f>
        <v>D</v>
      </c>
      <c r="AL78" s="168">
        <f t="shared" si="3"/>
        <v>0</v>
      </c>
      <c r="AM78" s="167" t="str">
        <f>'DATA SISWA'!AM75</f>
        <v>E</v>
      </c>
      <c r="AN78" s="167">
        <f t="shared" si="29"/>
        <v>0</v>
      </c>
      <c r="AO78" s="167" t="str">
        <f>'DATA SISWA'!AO75</f>
        <v>C</v>
      </c>
      <c r="AP78" s="168">
        <f t="shared" si="4"/>
        <v>1.75</v>
      </c>
      <c r="AQ78" s="167" t="str">
        <f>'DATA SISWA'!AQ75</f>
        <v>C</v>
      </c>
      <c r="AR78" s="167">
        <f t="shared" si="30"/>
        <v>1.75</v>
      </c>
      <c r="AS78" s="167" t="str">
        <f>'DATA SISWA'!AS75</f>
        <v>B</v>
      </c>
      <c r="AT78" s="168">
        <f t="shared" si="5"/>
        <v>0</v>
      </c>
      <c r="AU78" s="167" t="str">
        <f>'DATA SISWA'!AU75</f>
        <v>B</v>
      </c>
      <c r="AV78" s="167">
        <f t="shared" si="31"/>
        <v>1.75</v>
      </c>
      <c r="AW78" s="167" t="str">
        <f>'DATA SISWA'!AW75</f>
        <v>D</v>
      </c>
      <c r="AX78" s="168">
        <f t="shared" si="6"/>
        <v>0</v>
      </c>
      <c r="AY78" s="167" t="str">
        <f>'DATA SISWA'!AY75</f>
        <v>E</v>
      </c>
      <c r="AZ78" s="167">
        <f t="shared" si="32"/>
        <v>1.75</v>
      </c>
      <c r="BA78" s="167" t="str">
        <f>'DATA SISWA'!BA75</f>
        <v>D</v>
      </c>
      <c r="BB78" s="168">
        <f t="shared" si="7"/>
        <v>0</v>
      </c>
      <c r="BC78" s="167" t="str">
        <f>'DATA SISWA'!BC75</f>
        <v>A</v>
      </c>
      <c r="BD78" s="167">
        <f t="shared" si="33"/>
        <v>1.75</v>
      </c>
      <c r="BE78" s="167" t="str">
        <f>'DATA SISWA'!BE75</f>
        <v>E</v>
      </c>
      <c r="BF78" s="168">
        <f t="shared" si="8"/>
        <v>1.75</v>
      </c>
      <c r="BG78" s="167" t="str">
        <f>'DATA SISWA'!BG75</f>
        <v>E</v>
      </c>
      <c r="BH78" s="167">
        <f t="shared" si="34"/>
        <v>1.75</v>
      </c>
      <c r="BI78" s="167" t="str">
        <f>'DATA SISWA'!BI75</f>
        <v>B</v>
      </c>
      <c r="BJ78" s="168">
        <f t="shared" si="9"/>
        <v>1.75</v>
      </c>
      <c r="BK78" s="167" t="str">
        <f>'DATA SISWA'!BK75</f>
        <v>B</v>
      </c>
      <c r="BL78" s="167">
        <f t="shared" si="35"/>
        <v>1.75</v>
      </c>
      <c r="BM78" s="167" t="str">
        <f>'DATA SISWA'!BM75</f>
        <v>E</v>
      </c>
      <c r="BN78" s="168">
        <f t="shared" si="10"/>
        <v>1.75</v>
      </c>
      <c r="BO78" s="167" t="str">
        <f>'DATA SISWA'!BO75</f>
        <v>E</v>
      </c>
      <c r="BP78" s="167">
        <f t="shared" si="36"/>
        <v>1.75</v>
      </c>
      <c r="BQ78" s="167" t="str">
        <f>'DATA SISWA'!BQ75</f>
        <v>D</v>
      </c>
      <c r="BR78" s="168">
        <f t="shared" si="11"/>
        <v>1.75</v>
      </c>
      <c r="BS78" s="167" t="str">
        <f>'DATA SISWA'!BS75</f>
        <v>E</v>
      </c>
      <c r="BT78" s="167">
        <f t="shared" si="37"/>
        <v>1.75</v>
      </c>
      <c r="BU78" s="167" t="str">
        <f>'DATA SISWA'!BU75</f>
        <v>E</v>
      </c>
      <c r="BV78" s="168">
        <f t="shared" si="12"/>
        <v>0</v>
      </c>
      <c r="BW78" s="167" t="str">
        <f>'DATA SISWA'!BW75</f>
        <v>D</v>
      </c>
      <c r="BX78" s="167">
        <f t="shared" si="38"/>
        <v>0</v>
      </c>
      <c r="BY78" s="167" t="str">
        <f>'DATA SISWA'!BY75</f>
        <v>A</v>
      </c>
      <c r="BZ78" s="168">
        <f t="shared" si="13"/>
        <v>0</v>
      </c>
      <c r="CA78" s="167" t="str">
        <f>'DATA SISWA'!CA75</f>
        <v>A</v>
      </c>
      <c r="CB78" s="167">
        <f t="shared" si="39"/>
        <v>1.75</v>
      </c>
      <c r="CC78" s="167" t="str">
        <f>'DATA SISWA'!CC75</f>
        <v>A</v>
      </c>
      <c r="CD78" s="168">
        <f t="shared" si="14"/>
        <v>1.75</v>
      </c>
      <c r="CE78" s="167" t="str">
        <f>'DATA SISWA'!CE75</f>
        <v>D</v>
      </c>
      <c r="CF78" s="167">
        <f t="shared" si="40"/>
        <v>1.75</v>
      </c>
      <c r="CG78" s="167" t="str">
        <f>'DATA SISWA'!CG75</f>
        <v>C</v>
      </c>
      <c r="CH78" s="168">
        <f t="shared" si="15"/>
        <v>1.75</v>
      </c>
      <c r="CI78" s="85">
        <f>'DATA SISWA'!CI75</f>
        <v>4</v>
      </c>
      <c r="CJ78" s="85">
        <f>'DATA SISWA'!CJ75</f>
        <v>5</v>
      </c>
      <c r="CK78" s="85">
        <f>'DATA SISWA'!CK75</f>
        <v>4</v>
      </c>
      <c r="CL78" s="85">
        <f>'DATA SISWA'!CL75</f>
        <v>5</v>
      </c>
      <c r="CM78" s="85">
        <f>'DATA SISWA'!CM75</f>
        <v>6</v>
      </c>
      <c r="CN78" s="96">
        <f>'DATA SISWA'!CN75</f>
        <v>25</v>
      </c>
      <c r="CO78" s="96">
        <f>'DATA SISWA'!CO75</f>
        <v>15</v>
      </c>
      <c r="CP78" s="66">
        <f>'DATA SISWA'!CQ75</f>
        <v>67.75</v>
      </c>
      <c r="CQ78" s="67">
        <f t="shared" si="41"/>
        <v>67.75</v>
      </c>
      <c r="CR78" s="65" t="str">
        <f t="shared" si="42"/>
        <v>v</v>
      </c>
      <c r="CS78" s="65" t="str">
        <f t="shared" si="43"/>
        <v>-</v>
      </c>
      <c r="CT78" s="64" t="str">
        <f t="shared" si="44"/>
        <v>Tuntas</v>
      </c>
      <c r="CW78" s="57"/>
      <c r="CX78" s="75" t="s">
        <v>381</v>
      </c>
      <c r="CY78" s="74"/>
      <c r="CZ78" s="74"/>
      <c r="DA78" s="74"/>
      <c r="DB78" s="60"/>
      <c r="DC78" s="57"/>
    </row>
    <row r="79" spans="1:107" x14ac:dyDescent="0.25">
      <c r="A79" s="86">
        <v>61</v>
      </c>
      <c r="B79" s="152" t="str">
        <f>'DATA SISWA'!C76</f>
        <v>06-</v>
      </c>
      <c r="C79" s="112" t="str">
        <f>'DATA SISWA'!D76</f>
        <v>005-</v>
      </c>
      <c r="D79" s="112" t="str">
        <f>'DATA SISWA'!E76</f>
        <v>014-</v>
      </c>
      <c r="E79" s="153">
        <f>'DATA SISWA'!F76</f>
        <v>3</v>
      </c>
      <c r="F79" s="95" t="str">
        <f>'DATA SISWA'!B76</f>
        <v>HILDA NATASIA AZNI</v>
      </c>
      <c r="G79" s="166" t="str">
        <f>'DATA SISWA'!G76</f>
        <v>A</v>
      </c>
      <c r="H79" s="167">
        <f t="shared" si="16"/>
        <v>0</v>
      </c>
      <c r="I79" s="166" t="str">
        <f>'DATA SISWA'!I76</f>
        <v>E</v>
      </c>
      <c r="J79" s="167">
        <f t="shared" si="17"/>
        <v>1.75</v>
      </c>
      <c r="K79" s="166" t="str">
        <f>'DATA SISWA'!K76</f>
        <v>C</v>
      </c>
      <c r="L79" s="167">
        <f t="shared" si="18"/>
        <v>0</v>
      </c>
      <c r="M79" s="166" t="str">
        <f>'DATA SISWA'!M76</f>
        <v>C</v>
      </c>
      <c r="N79" s="167">
        <f t="shared" si="19"/>
        <v>0</v>
      </c>
      <c r="O79" s="166" t="str">
        <f>'DATA SISWA'!O76</f>
        <v>E</v>
      </c>
      <c r="P79" s="167">
        <f t="shared" si="20"/>
        <v>0</v>
      </c>
      <c r="Q79" s="166" t="str">
        <f>'DATA SISWA'!Q76</f>
        <v>B</v>
      </c>
      <c r="R79" s="167">
        <f t="shared" si="21"/>
        <v>1.75</v>
      </c>
      <c r="S79" s="166" t="str">
        <f>'DATA SISWA'!S76</f>
        <v>D</v>
      </c>
      <c r="T79" s="167">
        <f t="shared" si="22"/>
        <v>1.75</v>
      </c>
      <c r="U79" s="166" t="str">
        <f>'DATA SISWA'!U76</f>
        <v>E</v>
      </c>
      <c r="V79" s="167">
        <f t="shared" si="23"/>
        <v>0</v>
      </c>
      <c r="W79" s="166" t="str">
        <f>'DATA SISWA'!W76</f>
        <v>C</v>
      </c>
      <c r="X79" s="167">
        <f t="shared" si="24"/>
        <v>0</v>
      </c>
      <c r="Y79" s="166" t="str">
        <f>'DATA SISWA'!Y76</f>
        <v>E</v>
      </c>
      <c r="Z79" s="167">
        <f t="shared" si="25"/>
        <v>0</v>
      </c>
      <c r="AA79" s="166" t="str">
        <f>'DATA SISWA'!AA76</f>
        <v>C</v>
      </c>
      <c r="AB79" s="167">
        <f t="shared" si="26"/>
        <v>1.75</v>
      </c>
      <c r="AC79" s="167" t="str">
        <f>'DATA SISWA'!AC76</f>
        <v>B</v>
      </c>
      <c r="AD79" s="168">
        <f t="shared" si="1"/>
        <v>1.75</v>
      </c>
      <c r="AE79" s="167" t="str">
        <f>'DATA SISWA'!AE76</f>
        <v>A</v>
      </c>
      <c r="AF79" s="167">
        <f t="shared" si="27"/>
        <v>1.75</v>
      </c>
      <c r="AG79" s="167" t="str">
        <f>'DATA SISWA'!AG76</f>
        <v>D</v>
      </c>
      <c r="AH79" s="168">
        <f t="shared" si="2"/>
        <v>0</v>
      </c>
      <c r="AI79" s="167" t="str">
        <f>'DATA SISWA'!AI76</f>
        <v>E</v>
      </c>
      <c r="AJ79" s="167">
        <f t="shared" si="28"/>
        <v>1.75</v>
      </c>
      <c r="AK79" s="167" t="str">
        <f>'DATA SISWA'!AK76</f>
        <v>C</v>
      </c>
      <c r="AL79" s="168">
        <f t="shared" si="3"/>
        <v>1.75</v>
      </c>
      <c r="AM79" s="167" t="str">
        <f>'DATA SISWA'!AM76</f>
        <v>E</v>
      </c>
      <c r="AN79" s="167">
        <f t="shared" si="29"/>
        <v>0</v>
      </c>
      <c r="AO79" s="167" t="str">
        <f>'DATA SISWA'!AO76</f>
        <v>C</v>
      </c>
      <c r="AP79" s="168">
        <f t="shared" si="4"/>
        <v>1.75</v>
      </c>
      <c r="AQ79" s="167" t="str">
        <f>'DATA SISWA'!AQ76</f>
        <v>D</v>
      </c>
      <c r="AR79" s="167">
        <f t="shared" si="30"/>
        <v>0</v>
      </c>
      <c r="AS79" s="167" t="str">
        <f>'DATA SISWA'!AS76</f>
        <v>C</v>
      </c>
      <c r="AT79" s="168">
        <f t="shared" si="5"/>
        <v>0</v>
      </c>
      <c r="AU79" s="167" t="str">
        <f>'DATA SISWA'!AU76</f>
        <v>B</v>
      </c>
      <c r="AV79" s="167">
        <f t="shared" si="31"/>
        <v>1.75</v>
      </c>
      <c r="AW79" s="167" t="str">
        <f>'DATA SISWA'!AW76</f>
        <v>E</v>
      </c>
      <c r="AX79" s="168">
        <f t="shared" si="6"/>
        <v>0</v>
      </c>
      <c r="AY79" s="167" t="str">
        <f>'DATA SISWA'!AY76</f>
        <v>A</v>
      </c>
      <c r="AZ79" s="167">
        <f t="shared" si="32"/>
        <v>0</v>
      </c>
      <c r="BA79" s="167" t="str">
        <f>'DATA SISWA'!BA76</f>
        <v>E</v>
      </c>
      <c r="BB79" s="168">
        <f t="shared" si="7"/>
        <v>0</v>
      </c>
      <c r="BC79" s="167" t="str">
        <f>'DATA SISWA'!BC76</f>
        <v>C</v>
      </c>
      <c r="BD79" s="167">
        <f t="shared" si="33"/>
        <v>0</v>
      </c>
      <c r="BE79" s="167" t="str">
        <f>'DATA SISWA'!BE76</f>
        <v>A</v>
      </c>
      <c r="BF79" s="168">
        <f t="shared" si="8"/>
        <v>0</v>
      </c>
      <c r="BG79" s="167" t="str">
        <f>'DATA SISWA'!BG76</f>
        <v>D</v>
      </c>
      <c r="BH79" s="167">
        <f t="shared" si="34"/>
        <v>0</v>
      </c>
      <c r="BI79" s="167" t="str">
        <f>'DATA SISWA'!BI76</f>
        <v>B</v>
      </c>
      <c r="BJ79" s="168">
        <f t="shared" si="9"/>
        <v>1.75</v>
      </c>
      <c r="BK79" s="167" t="str">
        <f>'DATA SISWA'!BK76</f>
        <v>E</v>
      </c>
      <c r="BL79" s="167">
        <f t="shared" si="35"/>
        <v>0</v>
      </c>
      <c r="BM79" s="167" t="str">
        <f>'DATA SISWA'!BM76</f>
        <v>E</v>
      </c>
      <c r="BN79" s="168">
        <f t="shared" si="10"/>
        <v>1.75</v>
      </c>
      <c r="BO79" s="167" t="str">
        <f>'DATA SISWA'!BO76</f>
        <v>C</v>
      </c>
      <c r="BP79" s="167">
        <f t="shared" si="36"/>
        <v>0</v>
      </c>
      <c r="BQ79" s="167" t="str">
        <f>'DATA SISWA'!BQ76</f>
        <v>D</v>
      </c>
      <c r="BR79" s="168">
        <f t="shared" si="11"/>
        <v>1.75</v>
      </c>
      <c r="BS79" s="167" t="str">
        <f>'DATA SISWA'!BS76</f>
        <v>A</v>
      </c>
      <c r="BT79" s="167">
        <f t="shared" si="37"/>
        <v>0</v>
      </c>
      <c r="BU79" s="167" t="str">
        <f>'DATA SISWA'!BU76</f>
        <v>E</v>
      </c>
      <c r="BV79" s="168">
        <f t="shared" si="12"/>
        <v>0</v>
      </c>
      <c r="BW79" s="167" t="str">
        <f>'DATA SISWA'!BW76</f>
        <v>D</v>
      </c>
      <c r="BX79" s="167">
        <f t="shared" si="38"/>
        <v>0</v>
      </c>
      <c r="BY79" s="167" t="str">
        <f>'DATA SISWA'!BY76</f>
        <v>B</v>
      </c>
      <c r="BZ79" s="168">
        <f t="shared" si="13"/>
        <v>0</v>
      </c>
      <c r="CA79" s="167" t="str">
        <f>'DATA SISWA'!CA76</f>
        <v>E</v>
      </c>
      <c r="CB79" s="167">
        <f t="shared" si="39"/>
        <v>0</v>
      </c>
      <c r="CC79" s="167" t="str">
        <f>'DATA SISWA'!CC76</f>
        <v>D</v>
      </c>
      <c r="CD79" s="168">
        <f t="shared" si="14"/>
        <v>0</v>
      </c>
      <c r="CE79" s="167" t="str">
        <f>'DATA SISWA'!CE76</f>
        <v>D</v>
      </c>
      <c r="CF79" s="167">
        <f t="shared" si="40"/>
        <v>1.75</v>
      </c>
      <c r="CG79" s="167" t="str">
        <f>'DATA SISWA'!CG76</f>
        <v>E</v>
      </c>
      <c r="CH79" s="168">
        <f t="shared" si="15"/>
        <v>0</v>
      </c>
      <c r="CI79" s="85">
        <f>'DATA SISWA'!CI76</f>
        <v>4</v>
      </c>
      <c r="CJ79" s="85">
        <f>'DATA SISWA'!CJ76</f>
        <v>2</v>
      </c>
      <c r="CK79" s="85">
        <f>'DATA SISWA'!CK76</f>
        <v>3</v>
      </c>
      <c r="CL79" s="85">
        <f>'DATA SISWA'!CL76</f>
        <v>2</v>
      </c>
      <c r="CM79" s="85">
        <f>'DATA SISWA'!CM76</f>
        <v>1</v>
      </c>
      <c r="CN79" s="96">
        <f>'DATA SISWA'!CN76</f>
        <v>14</v>
      </c>
      <c r="CO79" s="96">
        <f>'DATA SISWA'!CO76</f>
        <v>26</v>
      </c>
      <c r="CP79" s="66">
        <f>'DATA SISWA'!CQ76</f>
        <v>36.5</v>
      </c>
      <c r="CQ79" s="67">
        <f t="shared" si="41"/>
        <v>36.5</v>
      </c>
      <c r="CR79" s="65" t="str">
        <f t="shared" si="42"/>
        <v>-</v>
      </c>
      <c r="CS79" s="65" t="str">
        <f t="shared" si="43"/>
        <v>v</v>
      </c>
      <c r="CT79" s="64" t="str">
        <f t="shared" si="44"/>
        <v>Remedial</v>
      </c>
      <c r="CW79" s="57"/>
      <c r="CX79" s="69" t="str">
        <f>'DATA GURU'!C10</f>
        <v>SMA Negeri 2 Kuala Tungkal</v>
      </c>
      <c r="CY79" s="74"/>
      <c r="CZ79" s="74"/>
      <c r="DA79" s="74"/>
      <c r="DB79" s="60" t="s">
        <v>128</v>
      </c>
      <c r="DC79" s="57"/>
    </row>
    <row r="80" spans="1:107" x14ac:dyDescent="0.25">
      <c r="A80" s="87">
        <v>62</v>
      </c>
      <c r="B80" s="152" t="str">
        <f>'DATA SISWA'!C77</f>
        <v>06-</v>
      </c>
      <c r="C80" s="112" t="str">
        <f>'DATA SISWA'!D77</f>
        <v>005-</v>
      </c>
      <c r="D80" s="112" t="str">
        <f>'DATA SISWA'!E77</f>
        <v>066-</v>
      </c>
      <c r="E80" s="153">
        <f>'DATA SISWA'!F77</f>
        <v>7</v>
      </c>
      <c r="F80" s="95" t="str">
        <f>'DATA SISWA'!B77</f>
        <v>LAILY RIZKI AMALIA</v>
      </c>
      <c r="G80" s="166" t="str">
        <f>'DATA SISWA'!G77</f>
        <v>C</v>
      </c>
      <c r="H80" s="167">
        <f t="shared" si="16"/>
        <v>1.75</v>
      </c>
      <c r="I80" s="166" t="str">
        <f>'DATA SISWA'!I77</f>
        <v>E</v>
      </c>
      <c r="J80" s="167">
        <f t="shared" si="17"/>
        <v>1.75</v>
      </c>
      <c r="K80" s="166" t="str">
        <f>'DATA SISWA'!K77</f>
        <v>E</v>
      </c>
      <c r="L80" s="167">
        <f t="shared" si="18"/>
        <v>1.75</v>
      </c>
      <c r="M80" s="166" t="str">
        <f>'DATA SISWA'!M77</f>
        <v>B</v>
      </c>
      <c r="N80" s="167">
        <f t="shared" si="19"/>
        <v>1.75</v>
      </c>
      <c r="O80" s="166" t="str">
        <f>'DATA SISWA'!O77</f>
        <v>E</v>
      </c>
      <c r="P80" s="167">
        <f t="shared" si="20"/>
        <v>0</v>
      </c>
      <c r="Q80" s="166" t="str">
        <f>'DATA SISWA'!Q77</f>
        <v>B</v>
      </c>
      <c r="R80" s="167">
        <f t="shared" si="21"/>
        <v>1.75</v>
      </c>
      <c r="S80" s="166" t="str">
        <f>'DATA SISWA'!S77</f>
        <v>B</v>
      </c>
      <c r="T80" s="167">
        <f t="shared" si="22"/>
        <v>0</v>
      </c>
      <c r="U80" s="166" t="str">
        <f>'DATA SISWA'!U77</f>
        <v>E</v>
      </c>
      <c r="V80" s="167">
        <f t="shared" si="23"/>
        <v>0</v>
      </c>
      <c r="W80" s="166" t="str">
        <f>'DATA SISWA'!W77</f>
        <v>B</v>
      </c>
      <c r="X80" s="167">
        <f t="shared" si="24"/>
        <v>0</v>
      </c>
      <c r="Y80" s="166" t="str">
        <f>'DATA SISWA'!Y77</f>
        <v>C</v>
      </c>
      <c r="Z80" s="167">
        <f t="shared" si="25"/>
        <v>1.75</v>
      </c>
      <c r="AA80" s="166" t="str">
        <f>'DATA SISWA'!AA77</f>
        <v>C</v>
      </c>
      <c r="AB80" s="167">
        <f t="shared" si="26"/>
        <v>1.75</v>
      </c>
      <c r="AC80" s="167" t="str">
        <f>'DATA SISWA'!AC77</f>
        <v>B</v>
      </c>
      <c r="AD80" s="168">
        <f t="shared" si="1"/>
        <v>1.75</v>
      </c>
      <c r="AE80" s="167" t="str">
        <f>'DATA SISWA'!AE77</f>
        <v>A</v>
      </c>
      <c r="AF80" s="167">
        <f t="shared" si="27"/>
        <v>1.75</v>
      </c>
      <c r="AG80" s="167" t="str">
        <f>'DATA SISWA'!AG77</f>
        <v>B</v>
      </c>
      <c r="AH80" s="168">
        <f t="shared" si="2"/>
        <v>0</v>
      </c>
      <c r="AI80" s="167" t="str">
        <f>'DATA SISWA'!AI77</f>
        <v>E</v>
      </c>
      <c r="AJ80" s="167">
        <f t="shared" si="28"/>
        <v>1.75</v>
      </c>
      <c r="AK80" s="167" t="str">
        <f>'DATA SISWA'!AK77</f>
        <v>C</v>
      </c>
      <c r="AL80" s="168">
        <f t="shared" si="3"/>
        <v>1.75</v>
      </c>
      <c r="AM80" s="167" t="str">
        <f>'DATA SISWA'!AM77</f>
        <v>A</v>
      </c>
      <c r="AN80" s="167">
        <f t="shared" si="29"/>
        <v>1.75</v>
      </c>
      <c r="AO80" s="167" t="str">
        <f>'DATA SISWA'!AO77</f>
        <v>C</v>
      </c>
      <c r="AP80" s="168">
        <f t="shared" si="4"/>
        <v>1.75</v>
      </c>
      <c r="AQ80" s="167" t="str">
        <f>'DATA SISWA'!AQ77</f>
        <v>C</v>
      </c>
      <c r="AR80" s="167">
        <f t="shared" si="30"/>
        <v>1.75</v>
      </c>
      <c r="AS80" s="167" t="str">
        <f>'DATA SISWA'!AS77</f>
        <v>B</v>
      </c>
      <c r="AT80" s="168">
        <f t="shared" si="5"/>
        <v>0</v>
      </c>
      <c r="AU80" s="167" t="str">
        <f>'DATA SISWA'!AU77</f>
        <v>B</v>
      </c>
      <c r="AV80" s="167">
        <f t="shared" si="31"/>
        <v>1.75</v>
      </c>
      <c r="AW80" s="167" t="str">
        <f>'DATA SISWA'!AW77</f>
        <v>A</v>
      </c>
      <c r="AX80" s="168">
        <f t="shared" si="6"/>
        <v>1.75</v>
      </c>
      <c r="AY80" s="167" t="str">
        <f>'DATA SISWA'!AY77</f>
        <v>D</v>
      </c>
      <c r="AZ80" s="167">
        <f t="shared" si="32"/>
        <v>0</v>
      </c>
      <c r="BA80" s="167" t="str">
        <f>'DATA SISWA'!BA77</f>
        <v>E</v>
      </c>
      <c r="BB80" s="168">
        <f t="shared" si="7"/>
        <v>0</v>
      </c>
      <c r="BC80" s="167" t="str">
        <f>'DATA SISWA'!BC77</f>
        <v>A</v>
      </c>
      <c r="BD80" s="167">
        <f t="shared" si="33"/>
        <v>1.75</v>
      </c>
      <c r="BE80" s="167" t="str">
        <f>'DATA SISWA'!BE77</f>
        <v>E</v>
      </c>
      <c r="BF80" s="168">
        <f t="shared" si="8"/>
        <v>1.75</v>
      </c>
      <c r="BG80" s="167" t="str">
        <f>'DATA SISWA'!BG77</f>
        <v>E</v>
      </c>
      <c r="BH80" s="167">
        <f t="shared" si="34"/>
        <v>1.75</v>
      </c>
      <c r="BI80" s="167" t="str">
        <f>'DATA SISWA'!BI77</f>
        <v>B</v>
      </c>
      <c r="BJ80" s="168">
        <f t="shared" si="9"/>
        <v>1.75</v>
      </c>
      <c r="BK80" s="167" t="str">
        <f>'DATA SISWA'!BK77</f>
        <v>E</v>
      </c>
      <c r="BL80" s="167">
        <f t="shared" si="35"/>
        <v>0</v>
      </c>
      <c r="BM80" s="167" t="str">
        <f>'DATA SISWA'!BM77</f>
        <v>E</v>
      </c>
      <c r="BN80" s="168">
        <f t="shared" si="10"/>
        <v>1.75</v>
      </c>
      <c r="BO80" s="167" t="str">
        <f>'DATA SISWA'!BO77</f>
        <v>E</v>
      </c>
      <c r="BP80" s="167">
        <f t="shared" si="36"/>
        <v>1.75</v>
      </c>
      <c r="BQ80" s="167" t="str">
        <f>'DATA SISWA'!BQ77</f>
        <v>D</v>
      </c>
      <c r="BR80" s="168">
        <f t="shared" si="11"/>
        <v>1.75</v>
      </c>
      <c r="BS80" s="167" t="str">
        <f>'DATA SISWA'!BS77</f>
        <v>E</v>
      </c>
      <c r="BT80" s="167">
        <f t="shared" si="37"/>
        <v>1.75</v>
      </c>
      <c r="BU80" s="167" t="str">
        <f>'DATA SISWA'!BU77</f>
        <v>D</v>
      </c>
      <c r="BV80" s="168">
        <f t="shared" si="12"/>
        <v>1.75</v>
      </c>
      <c r="BW80" s="167" t="str">
        <f>'DATA SISWA'!BW77</f>
        <v>A</v>
      </c>
      <c r="BX80" s="167">
        <f t="shared" si="38"/>
        <v>1.75</v>
      </c>
      <c r="BY80" s="167" t="str">
        <f>'DATA SISWA'!BY77</f>
        <v>D</v>
      </c>
      <c r="BZ80" s="168">
        <f t="shared" si="13"/>
        <v>1.75</v>
      </c>
      <c r="CA80" s="167" t="str">
        <f>'DATA SISWA'!CA77</f>
        <v>A</v>
      </c>
      <c r="CB80" s="167">
        <f t="shared" si="39"/>
        <v>1.75</v>
      </c>
      <c r="CC80" s="167" t="str">
        <f>'DATA SISWA'!CC77</f>
        <v>A</v>
      </c>
      <c r="CD80" s="168">
        <f t="shared" si="14"/>
        <v>1.75</v>
      </c>
      <c r="CE80" s="167" t="str">
        <f>'DATA SISWA'!CE77</f>
        <v>D</v>
      </c>
      <c r="CF80" s="167">
        <f t="shared" si="40"/>
        <v>1.75</v>
      </c>
      <c r="CG80" s="167" t="str">
        <f>'DATA SISWA'!CG77</f>
        <v>C</v>
      </c>
      <c r="CH80" s="168">
        <f t="shared" si="15"/>
        <v>1.75</v>
      </c>
      <c r="CI80" s="85">
        <f>'DATA SISWA'!CI77</f>
        <v>2</v>
      </c>
      <c r="CJ80" s="85">
        <f>'DATA SISWA'!CJ77</f>
        <v>2</v>
      </c>
      <c r="CK80" s="85">
        <f>'DATA SISWA'!CK77</f>
        <v>4</v>
      </c>
      <c r="CL80" s="85">
        <f>'DATA SISWA'!CL77</f>
        <v>7</v>
      </c>
      <c r="CM80" s="85">
        <f>'DATA SISWA'!CM77</f>
        <v>6</v>
      </c>
      <c r="CN80" s="96">
        <f>'DATA SISWA'!CN77</f>
        <v>31</v>
      </c>
      <c r="CO80" s="96">
        <f>'DATA SISWA'!CO77</f>
        <v>9</v>
      </c>
      <c r="CP80" s="66">
        <f>'DATA SISWA'!CQ77</f>
        <v>75.25</v>
      </c>
      <c r="CQ80" s="67">
        <f t="shared" si="41"/>
        <v>75.25</v>
      </c>
      <c r="CR80" s="65" t="str">
        <f t="shared" si="42"/>
        <v>v</v>
      </c>
      <c r="CS80" s="65" t="str">
        <f t="shared" si="43"/>
        <v>-</v>
      </c>
      <c r="CT80" s="64" t="str">
        <f t="shared" si="44"/>
        <v>Pengayaan</v>
      </c>
      <c r="CW80" s="57"/>
      <c r="CX80" s="76"/>
      <c r="CY80" s="74"/>
      <c r="CZ80" s="74"/>
      <c r="DA80" s="74"/>
      <c r="DB80" s="60"/>
      <c r="DC80" s="57"/>
    </row>
    <row r="81" spans="1:107" x14ac:dyDescent="0.25">
      <c r="A81" s="87">
        <v>63</v>
      </c>
      <c r="B81" s="152" t="str">
        <f>'DATA SISWA'!C78</f>
        <v>06-</v>
      </c>
      <c r="C81" s="112" t="str">
        <f>'DATA SISWA'!D78</f>
        <v>005-</v>
      </c>
      <c r="D81" s="112" t="str">
        <f>'DATA SISWA'!E78</f>
        <v>069-</v>
      </c>
      <c r="E81" s="153">
        <f>'DATA SISWA'!F78</f>
        <v>4</v>
      </c>
      <c r="F81" s="95" t="str">
        <f>'DATA SISWA'!B78</f>
        <v>M. IRSAN MEIRIANDA</v>
      </c>
      <c r="G81" s="166" t="str">
        <f>'DATA SISWA'!G78</f>
        <v>D</v>
      </c>
      <c r="H81" s="167">
        <f t="shared" si="16"/>
        <v>0</v>
      </c>
      <c r="I81" s="166" t="str">
        <f>'DATA SISWA'!I78</f>
        <v>E</v>
      </c>
      <c r="J81" s="167">
        <f t="shared" si="17"/>
        <v>1.75</v>
      </c>
      <c r="K81" s="166" t="str">
        <f>'DATA SISWA'!K78</f>
        <v>E</v>
      </c>
      <c r="L81" s="167">
        <f t="shared" si="18"/>
        <v>1.75</v>
      </c>
      <c r="M81" s="166" t="str">
        <f>'DATA SISWA'!M78</f>
        <v>B</v>
      </c>
      <c r="N81" s="167">
        <f t="shared" si="19"/>
        <v>1.75</v>
      </c>
      <c r="O81" s="166" t="str">
        <f>'DATA SISWA'!O78</f>
        <v>A</v>
      </c>
      <c r="P81" s="167">
        <f t="shared" si="20"/>
        <v>0</v>
      </c>
      <c r="Q81" s="166" t="str">
        <f>'DATA SISWA'!Q78</f>
        <v>D</v>
      </c>
      <c r="R81" s="167">
        <f t="shared" si="21"/>
        <v>0</v>
      </c>
      <c r="S81" s="166" t="str">
        <f>'DATA SISWA'!S78</f>
        <v>D</v>
      </c>
      <c r="T81" s="167">
        <f t="shared" si="22"/>
        <v>1.75</v>
      </c>
      <c r="U81" s="166" t="str">
        <f>'DATA SISWA'!U78</f>
        <v>D</v>
      </c>
      <c r="V81" s="167">
        <f t="shared" si="23"/>
        <v>0</v>
      </c>
      <c r="W81" s="166" t="str">
        <f>'DATA SISWA'!W78</f>
        <v>A</v>
      </c>
      <c r="X81" s="167">
        <f t="shared" si="24"/>
        <v>1.75</v>
      </c>
      <c r="Y81" s="166" t="str">
        <f>'DATA SISWA'!Y78</f>
        <v>E</v>
      </c>
      <c r="Z81" s="167">
        <f t="shared" si="25"/>
        <v>0</v>
      </c>
      <c r="AA81" s="166" t="str">
        <f>'DATA SISWA'!AA78</f>
        <v>C</v>
      </c>
      <c r="AB81" s="167">
        <f t="shared" si="26"/>
        <v>1.75</v>
      </c>
      <c r="AC81" s="167" t="str">
        <f>'DATA SISWA'!AC78</f>
        <v>E</v>
      </c>
      <c r="AD81" s="168">
        <f t="shared" si="1"/>
        <v>0</v>
      </c>
      <c r="AE81" s="167" t="str">
        <f>'DATA SISWA'!AE78</f>
        <v>A</v>
      </c>
      <c r="AF81" s="167">
        <f t="shared" si="27"/>
        <v>1.75</v>
      </c>
      <c r="AG81" s="167" t="str">
        <f>'DATA SISWA'!AG78</f>
        <v>B</v>
      </c>
      <c r="AH81" s="168">
        <f t="shared" si="2"/>
        <v>0</v>
      </c>
      <c r="AI81" s="167" t="str">
        <f>'DATA SISWA'!AI78</f>
        <v>A</v>
      </c>
      <c r="AJ81" s="167">
        <f t="shared" si="28"/>
        <v>0</v>
      </c>
      <c r="AK81" s="167" t="str">
        <f>'DATA SISWA'!AK78</f>
        <v>E</v>
      </c>
      <c r="AL81" s="168">
        <f t="shared" si="3"/>
        <v>0</v>
      </c>
      <c r="AM81" s="167" t="str">
        <f>'DATA SISWA'!AM78</f>
        <v>A</v>
      </c>
      <c r="AN81" s="167">
        <f t="shared" si="29"/>
        <v>1.75</v>
      </c>
      <c r="AO81" s="167" t="str">
        <f>'DATA SISWA'!AO78</f>
        <v>C</v>
      </c>
      <c r="AP81" s="168">
        <f t="shared" si="4"/>
        <v>1.75</v>
      </c>
      <c r="AQ81" s="167" t="str">
        <f>'DATA SISWA'!AQ78</f>
        <v>C</v>
      </c>
      <c r="AR81" s="167">
        <f t="shared" si="30"/>
        <v>1.75</v>
      </c>
      <c r="AS81" s="167" t="str">
        <f>'DATA SISWA'!AS78</f>
        <v>C</v>
      </c>
      <c r="AT81" s="168">
        <f t="shared" si="5"/>
        <v>0</v>
      </c>
      <c r="AU81" s="167" t="str">
        <f>'DATA SISWA'!AU78</f>
        <v>B</v>
      </c>
      <c r="AV81" s="167">
        <f t="shared" si="31"/>
        <v>1.75</v>
      </c>
      <c r="AW81" s="167" t="str">
        <f>'DATA SISWA'!AW78</f>
        <v>C</v>
      </c>
      <c r="AX81" s="168">
        <f t="shared" si="6"/>
        <v>0</v>
      </c>
      <c r="AY81" s="167" t="str">
        <f>'DATA SISWA'!AY78</f>
        <v>D</v>
      </c>
      <c r="AZ81" s="167">
        <f t="shared" si="32"/>
        <v>0</v>
      </c>
      <c r="BA81" s="167" t="str">
        <f>'DATA SISWA'!BA78</f>
        <v>D</v>
      </c>
      <c r="BB81" s="168">
        <f t="shared" si="7"/>
        <v>0</v>
      </c>
      <c r="BC81" s="167" t="str">
        <f>'DATA SISWA'!BC78</f>
        <v>A</v>
      </c>
      <c r="BD81" s="167">
        <f t="shared" si="33"/>
        <v>1.75</v>
      </c>
      <c r="BE81" s="167" t="str">
        <f>'DATA SISWA'!BE78</f>
        <v>A</v>
      </c>
      <c r="BF81" s="168">
        <f t="shared" si="8"/>
        <v>0</v>
      </c>
      <c r="BG81" s="167" t="str">
        <f>'DATA SISWA'!BG78</f>
        <v>D</v>
      </c>
      <c r="BH81" s="167">
        <f t="shared" si="34"/>
        <v>0</v>
      </c>
      <c r="BI81" s="167" t="str">
        <f>'DATA SISWA'!BI78</f>
        <v>A</v>
      </c>
      <c r="BJ81" s="168">
        <f t="shared" si="9"/>
        <v>0</v>
      </c>
      <c r="BK81" s="167" t="str">
        <f>'DATA SISWA'!BK78</f>
        <v>E</v>
      </c>
      <c r="BL81" s="167">
        <f t="shared" si="35"/>
        <v>0</v>
      </c>
      <c r="BM81" s="167" t="str">
        <f>'DATA SISWA'!BM78</f>
        <v>E</v>
      </c>
      <c r="BN81" s="168">
        <f t="shared" si="10"/>
        <v>1.75</v>
      </c>
      <c r="BO81" s="167" t="str">
        <f>'DATA SISWA'!BO78</f>
        <v>B</v>
      </c>
      <c r="BP81" s="167">
        <f t="shared" si="36"/>
        <v>0</v>
      </c>
      <c r="BQ81" s="167" t="str">
        <f>'DATA SISWA'!BQ78</f>
        <v>D</v>
      </c>
      <c r="BR81" s="168">
        <f t="shared" si="11"/>
        <v>1.75</v>
      </c>
      <c r="BS81" s="167" t="str">
        <f>'DATA SISWA'!BS78</f>
        <v>C</v>
      </c>
      <c r="BT81" s="167">
        <f t="shared" si="37"/>
        <v>0</v>
      </c>
      <c r="BU81" s="167" t="str">
        <f>'DATA SISWA'!BU78</f>
        <v>D</v>
      </c>
      <c r="BV81" s="168">
        <f t="shared" si="12"/>
        <v>1.75</v>
      </c>
      <c r="BW81" s="167" t="str">
        <f>'DATA SISWA'!BW78</f>
        <v>A</v>
      </c>
      <c r="BX81" s="167">
        <f t="shared" si="38"/>
        <v>1.75</v>
      </c>
      <c r="BY81" s="167" t="str">
        <f>'DATA SISWA'!BY78</f>
        <v>C</v>
      </c>
      <c r="BZ81" s="168">
        <f t="shared" si="13"/>
        <v>0</v>
      </c>
      <c r="CA81" s="167" t="str">
        <f>'DATA SISWA'!CA78</f>
        <v>A</v>
      </c>
      <c r="CB81" s="167">
        <f t="shared" si="39"/>
        <v>1.75</v>
      </c>
      <c r="CC81" s="167" t="str">
        <f>'DATA SISWA'!CC78</f>
        <v>D</v>
      </c>
      <c r="CD81" s="168">
        <f t="shared" si="14"/>
        <v>0</v>
      </c>
      <c r="CE81" s="167" t="str">
        <f>'DATA SISWA'!CE78</f>
        <v>D</v>
      </c>
      <c r="CF81" s="167">
        <f t="shared" si="40"/>
        <v>1.75</v>
      </c>
      <c r="CG81" s="167" t="str">
        <f>'DATA SISWA'!CG78</f>
        <v>C</v>
      </c>
      <c r="CH81" s="168">
        <f t="shared" si="15"/>
        <v>1.75</v>
      </c>
      <c r="CI81" s="85">
        <f>'DATA SISWA'!CI78</f>
        <v>2</v>
      </c>
      <c r="CJ81" s="85">
        <f>'DATA SISWA'!CJ78</f>
        <v>5</v>
      </c>
      <c r="CK81" s="85">
        <f>'DATA SISWA'!CK78</f>
        <v>3</v>
      </c>
      <c r="CL81" s="85">
        <f>'DATA SISWA'!CL78</f>
        <v>7</v>
      </c>
      <c r="CM81" s="85">
        <f>'DATA SISWA'!CM78</f>
        <v>5</v>
      </c>
      <c r="CN81" s="96">
        <f>'DATA SISWA'!CN78</f>
        <v>19</v>
      </c>
      <c r="CO81" s="96">
        <f>'DATA SISWA'!CO78</f>
        <v>21</v>
      </c>
      <c r="CP81" s="66">
        <f>'DATA SISWA'!CQ78</f>
        <v>55.25</v>
      </c>
      <c r="CQ81" s="67">
        <f t="shared" si="41"/>
        <v>55.25</v>
      </c>
      <c r="CR81" s="65" t="str">
        <f t="shared" si="42"/>
        <v>v</v>
      </c>
      <c r="CS81" s="65" t="str">
        <f t="shared" si="43"/>
        <v>-</v>
      </c>
      <c r="CT81" s="64" t="str">
        <f t="shared" si="44"/>
        <v>Tuntas</v>
      </c>
      <c r="CW81" s="57"/>
      <c r="CX81" s="76"/>
      <c r="CY81" s="74"/>
      <c r="CZ81" s="74"/>
      <c r="DA81" s="74"/>
      <c r="DB81" s="60"/>
      <c r="DC81" s="57"/>
    </row>
    <row r="82" spans="1:107" x14ac:dyDescent="0.25">
      <c r="A82" s="86">
        <v>64</v>
      </c>
      <c r="B82" s="152" t="str">
        <f>'DATA SISWA'!C79</f>
        <v>06-</v>
      </c>
      <c r="C82" s="112" t="str">
        <f>'DATA SISWA'!D79</f>
        <v>005-</v>
      </c>
      <c r="D82" s="112" t="str">
        <f>'DATA SISWA'!E79</f>
        <v>070-</v>
      </c>
      <c r="E82" s="153">
        <f>'DATA SISWA'!F79</f>
        <v>3</v>
      </c>
      <c r="F82" s="95" t="str">
        <f>'DATA SISWA'!B79</f>
        <v>M. LUTHFI KAMAL</v>
      </c>
      <c r="G82" s="166" t="str">
        <f>'DATA SISWA'!G79</f>
        <v>D</v>
      </c>
      <c r="H82" s="167">
        <f t="shared" si="16"/>
        <v>0</v>
      </c>
      <c r="I82" s="166" t="str">
        <f>'DATA SISWA'!I79</f>
        <v>C</v>
      </c>
      <c r="J82" s="167">
        <f t="shared" si="17"/>
        <v>0</v>
      </c>
      <c r="K82" s="166" t="str">
        <f>'DATA SISWA'!K79</f>
        <v>E</v>
      </c>
      <c r="L82" s="167">
        <f t="shared" si="18"/>
        <v>1.75</v>
      </c>
      <c r="M82" s="166" t="str">
        <f>'DATA SISWA'!M79</f>
        <v>C</v>
      </c>
      <c r="N82" s="167">
        <f t="shared" si="19"/>
        <v>0</v>
      </c>
      <c r="O82" s="166" t="str">
        <f>'DATA SISWA'!O79</f>
        <v>E</v>
      </c>
      <c r="P82" s="167">
        <f t="shared" si="20"/>
        <v>0</v>
      </c>
      <c r="Q82" s="166" t="str">
        <f>'DATA SISWA'!Q79</f>
        <v>A</v>
      </c>
      <c r="R82" s="167">
        <f t="shared" si="21"/>
        <v>0</v>
      </c>
      <c r="S82" s="166" t="str">
        <f>'DATA SISWA'!S79</f>
        <v>D</v>
      </c>
      <c r="T82" s="167">
        <f t="shared" si="22"/>
        <v>1.75</v>
      </c>
      <c r="U82" s="166" t="str">
        <f>'DATA SISWA'!U79</f>
        <v>C</v>
      </c>
      <c r="V82" s="167">
        <f t="shared" si="23"/>
        <v>0</v>
      </c>
      <c r="W82" s="166" t="str">
        <f>'DATA SISWA'!W79</f>
        <v>C</v>
      </c>
      <c r="X82" s="167">
        <f t="shared" si="24"/>
        <v>0</v>
      </c>
      <c r="Y82" s="166" t="str">
        <f>'DATA SISWA'!Y79</f>
        <v>C</v>
      </c>
      <c r="Z82" s="167">
        <f t="shared" si="25"/>
        <v>1.75</v>
      </c>
      <c r="AA82" s="166" t="str">
        <f>'DATA SISWA'!AA79</f>
        <v>C</v>
      </c>
      <c r="AB82" s="167">
        <f t="shared" si="26"/>
        <v>1.75</v>
      </c>
      <c r="AC82" s="167" t="str">
        <f>'DATA SISWA'!AC79</f>
        <v>B</v>
      </c>
      <c r="AD82" s="168">
        <f t="shared" si="1"/>
        <v>1.75</v>
      </c>
      <c r="AE82" s="167" t="str">
        <f>'DATA SISWA'!AE79</f>
        <v>A</v>
      </c>
      <c r="AF82" s="167">
        <f t="shared" si="27"/>
        <v>1.75</v>
      </c>
      <c r="AG82" s="167" t="str">
        <f>'DATA SISWA'!AG79</f>
        <v>A</v>
      </c>
      <c r="AH82" s="168">
        <f t="shared" si="2"/>
        <v>1.75</v>
      </c>
      <c r="AI82" s="167" t="str">
        <f>'DATA SISWA'!AI79</f>
        <v>E</v>
      </c>
      <c r="AJ82" s="167">
        <f t="shared" si="28"/>
        <v>1.75</v>
      </c>
      <c r="AK82" s="167" t="str">
        <f>'DATA SISWA'!AK79</f>
        <v>C</v>
      </c>
      <c r="AL82" s="168">
        <f t="shared" si="3"/>
        <v>1.75</v>
      </c>
      <c r="AM82" s="167" t="str">
        <f>'DATA SISWA'!AM79</f>
        <v>E</v>
      </c>
      <c r="AN82" s="167">
        <f t="shared" si="29"/>
        <v>0</v>
      </c>
      <c r="AO82" s="167" t="str">
        <f>'DATA SISWA'!AO79</f>
        <v>D</v>
      </c>
      <c r="AP82" s="168">
        <f t="shared" si="4"/>
        <v>0</v>
      </c>
      <c r="AQ82" s="167" t="str">
        <f>'DATA SISWA'!AQ79</f>
        <v>C</v>
      </c>
      <c r="AR82" s="167">
        <f t="shared" si="30"/>
        <v>1.75</v>
      </c>
      <c r="AS82" s="167" t="str">
        <f>'DATA SISWA'!AS79</f>
        <v>D</v>
      </c>
      <c r="AT82" s="168">
        <f t="shared" si="5"/>
        <v>0</v>
      </c>
      <c r="AU82" s="167" t="str">
        <f>'DATA SISWA'!AU79</f>
        <v>B</v>
      </c>
      <c r="AV82" s="167">
        <f t="shared" si="31"/>
        <v>1.75</v>
      </c>
      <c r="AW82" s="167" t="str">
        <f>'DATA SISWA'!AW79</f>
        <v>E</v>
      </c>
      <c r="AX82" s="168">
        <f t="shared" si="6"/>
        <v>0</v>
      </c>
      <c r="AY82" s="167" t="str">
        <f>'DATA SISWA'!AY79</f>
        <v>D</v>
      </c>
      <c r="AZ82" s="167">
        <f t="shared" si="32"/>
        <v>0</v>
      </c>
      <c r="BA82" s="167" t="str">
        <f>'DATA SISWA'!BA79</f>
        <v>E</v>
      </c>
      <c r="BB82" s="168">
        <f t="shared" si="7"/>
        <v>0</v>
      </c>
      <c r="BC82" s="167" t="str">
        <f>'DATA SISWA'!BC79</f>
        <v>E</v>
      </c>
      <c r="BD82" s="167">
        <f t="shared" si="33"/>
        <v>0</v>
      </c>
      <c r="BE82" s="167" t="str">
        <f>'DATA SISWA'!BE79</f>
        <v>C</v>
      </c>
      <c r="BF82" s="168">
        <f t="shared" si="8"/>
        <v>0</v>
      </c>
      <c r="BG82" s="167" t="str">
        <f>'DATA SISWA'!BG79</f>
        <v>E</v>
      </c>
      <c r="BH82" s="167">
        <f t="shared" si="34"/>
        <v>1.75</v>
      </c>
      <c r="BI82" s="167" t="str">
        <f>'DATA SISWA'!BI79</f>
        <v>B</v>
      </c>
      <c r="BJ82" s="168">
        <f t="shared" si="9"/>
        <v>1.75</v>
      </c>
      <c r="BK82" s="167" t="str">
        <f>'DATA SISWA'!BK79</f>
        <v>E</v>
      </c>
      <c r="BL82" s="167">
        <f t="shared" si="35"/>
        <v>0</v>
      </c>
      <c r="BM82" s="167" t="str">
        <f>'DATA SISWA'!BM79</f>
        <v>E</v>
      </c>
      <c r="BN82" s="168">
        <f t="shared" si="10"/>
        <v>1.75</v>
      </c>
      <c r="BO82" s="167" t="str">
        <f>'DATA SISWA'!BO79</f>
        <v>B</v>
      </c>
      <c r="BP82" s="167">
        <f t="shared" si="36"/>
        <v>0</v>
      </c>
      <c r="BQ82" s="167" t="str">
        <f>'DATA SISWA'!BQ79</f>
        <v>D</v>
      </c>
      <c r="BR82" s="168">
        <f t="shared" si="11"/>
        <v>1.75</v>
      </c>
      <c r="BS82" s="167" t="str">
        <f>'DATA SISWA'!BS79</f>
        <v>E</v>
      </c>
      <c r="BT82" s="167">
        <f t="shared" si="37"/>
        <v>1.75</v>
      </c>
      <c r="BU82" s="167" t="str">
        <f>'DATA SISWA'!BU79</f>
        <v>D</v>
      </c>
      <c r="BV82" s="168">
        <f t="shared" si="12"/>
        <v>1.75</v>
      </c>
      <c r="BW82" s="167" t="str">
        <f>'DATA SISWA'!BW79</f>
        <v>C</v>
      </c>
      <c r="BX82" s="167">
        <f t="shared" si="38"/>
        <v>0</v>
      </c>
      <c r="BY82" s="167" t="str">
        <f>'DATA SISWA'!BY79</f>
        <v>E</v>
      </c>
      <c r="BZ82" s="168">
        <f t="shared" si="13"/>
        <v>0</v>
      </c>
      <c r="CA82" s="167" t="str">
        <f>'DATA SISWA'!CA79</f>
        <v>A</v>
      </c>
      <c r="CB82" s="167">
        <f t="shared" si="39"/>
        <v>1.75</v>
      </c>
      <c r="CC82" s="167" t="str">
        <f>'DATA SISWA'!CC79</f>
        <v>A</v>
      </c>
      <c r="CD82" s="168">
        <f t="shared" si="14"/>
        <v>1.75</v>
      </c>
      <c r="CE82" s="167" t="str">
        <f>'DATA SISWA'!CE79</f>
        <v>D</v>
      </c>
      <c r="CF82" s="167">
        <f t="shared" si="40"/>
        <v>1.75</v>
      </c>
      <c r="CG82" s="167" t="str">
        <f>'DATA SISWA'!CG79</f>
        <v>C</v>
      </c>
      <c r="CH82" s="168">
        <f t="shared" si="15"/>
        <v>1.75</v>
      </c>
      <c r="CI82" s="85">
        <f>'DATA SISWA'!CI79</f>
        <v>2</v>
      </c>
      <c r="CJ82" s="85">
        <f>'DATA SISWA'!CJ79</f>
        <v>5</v>
      </c>
      <c r="CK82" s="85">
        <f>'DATA SISWA'!CK79</f>
        <v>0</v>
      </c>
      <c r="CL82" s="85">
        <f>'DATA SISWA'!CL79</f>
        <v>7</v>
      </c>
      <c r="CM82" s="85">
        <f>'DATA SISWA'!CM79</f>
        <v>7</v>
      </c>
      <c r="CN82" s="96">
        <f>'DATA SISWA'!CN79</f>
        <v>21</v>
      </c>
      <c r="CO82" s="96">
        <f>'DATA SISWA'!CO79</f>
        <v>19</v>
      </c>
      <c r="CP82" s="66">
        <f>'DATA SISWA'!CQ79</f>
        <v>57.75</v>
      </c>
      <c r="CQ82" s="67">
        <f t="shared" si="41"/>
        <v>57.75</v>
      </c>
      <c r="CR82" s="65" t="str">
        <f t="shared" si="42"/>
        <v>v</v>
      </c>
      <c r="CS82" s="65" t="str">
        <f t="shared" si="43"/>
        <v>-</v>
      </c>
      <c r="CT82" s="64" t="str">
        <f t="shared" si="44"/>
        <v>Tuntas</v>
      </c>
      <c r="CW82" s="57"/>
      <c r="CX82" s="76"/>
      <c r="CY82" s="74"/>
      <c r="CZ82" s="74"/>
      <c r="DA82" s="74"/>
      <c r="DB82" s="60"/>
      <c r="DC82" s="57"/>
    </row>
    <row r="83" spans="1:107" x14ac:dyDescent="0.25">
      <c r="A83" s="86">
        <v>65</v>
      </c>
      <c r="B83" s="152" t="str">
        <f>'DATA SISWA'!C80</f>
        <v>06-</v>
      </c>
      <c r="C83" s="112" t="str">
        <f>'DATA SISWA'!D80</f>
        <v>005-</v>
      </c>
      <c r="D83" s="112" t="str">
        <f>'DATA SISWA'!E80</f>
        <v>071-</v>
      </c>
      <c r="E83" s="153">
        <f>'DATA SISWA'!F80</f>
        <v>2</v>
      </c>
      <c r="F83" s="95" t="str">
        <f>'DATA SISWA'!B80</f>
        <v>M. RIZKY HANAFI</v>
      </c>
      <c r="G83" s="166" t="str">
        <f>'DATA SISWA'!G80</f>
        <v>C</v>
      </c>
      <c r="H83" s="167">
        <f t="shared" si="16"/>
        <v>1.75</v>
      </c>
      <c r="I83" s="166" t="str">
        <f>'DATA SISWA'!I80</f>
        <v>E</v>
      </c>
      <c r="J83" s="167">
        <f t="shared" si="17"/>
        <v>1.75</v>
      </c>
      <c r="K83" s="166" t="str">
        <f>'DATA SISWA'!K80</f>
        <v>C</v>
      </c>
      <c r="L83" s="167">
        <f t="shared" si="18"/>
        <v>0</v>
      </c>
      <c r="M83" s="166" t="str">
        <f>'DATA SISWA'!M80</f>
        <v>B</v>
      </c>
      <c r="N83" s="167">
        <f t="shared" si="19"/>
        <v>1.75</v>
      </c>
      <c r="O83" s="166" t="str">
        <f>'DATA SISWA'!O80</f>
        <v>A</v>
      </c>
      <c r="P83" s="167">
        <f t="shared" si="20"/>
        <v>0</v>
      </c>
      <c r="Q83" s="166" t="str">
        <f>'DATA SISWA'!Q80</f>
        <v>B</v>
      </c>
      <c r="R83" s="167">
        <f t="shared" si="21"/>
        <v>1.75</v>
      </c>
      <c r="S83" s="166" t="str">
        <f>'DATA SISWA'!S80</f>
        <v>B</v>
      </c>
      <c r="T83" s="167">
        <f t="shared" si="22"/>
        <v>0</v>
      </c>
      <c r="U83" s="166" t="str">
        <f>'DATA SISWA'!U80</f>
        <v>C</v>
      </c>
      <c r="V83" s="167">
        <f t="shared" si="23"/>
        <v>0</v>
      </c>
      <c r="W83" s="166" t="str">
        <f>'DATA SISWA'!W80</f>
        <v>B</v>
      </c>
      <c r="X83" s="167">
        <f t="shared" si="24"/>
        <v>0</v>
      </c>
      <c r="Y83" s="166" t="str">
        <f>'DATA SISWA'!Y80</f>
        <v>C</v>
      </c>
      <c r="Z83" s="167">
        <f t="shared" si="25"/>
        <v>1.75</v>
      </c>
      <c r="AA83" s="166" t="str">
        <f>'DATA SISWA'!AA80</f>
        <v>D</v>
      </c>
      <c r="AB83" s="167">
        <f t="shared" si="26"/>
        <v>0</v>
      </c>
      <c r="AC83" s="167" t="str">
        <f>'DATA SISWA'!AC80</f>
        <v>E</v>
      </c>
      <c r="AD83" s="168">
        <f t="shared" ref="AD83:AD122" si="45">IF(AC83=$AC$16,1.75,0)</f>
        <v>0</v>
      </c>
      <c r="AE83" s="167" t="str">
        <f>'DATA SISWA'!AE80</f>
        <v>A</v>
      </c>
      <c r="AF83" s="167">
        <f t="shared" si="27"/>
        <v>1.75</v>
      </c>
      <c r="AG83" s="167" t="str">
        <f>'DATA SISWA'!AG80</f>
        <v>A</v>
      </c>
      <c r="AH83" s="168">
        <f t="shared" ref="AH83:AH122" si="46">IF(AG83=$AG$16,1.75,0)</f>
        <v>1.75</v>
      </c>
      <c r="AI83" s="167" t="str">
        <f>'DATA SISWA'!AI80</f>
        <v>A</v>
      </c>
      <c r="AJ83" s="167">
        <f t="shared" si="28"/>
        <v>0</v>
      </c>
      <c r="AK83" s="167" t="str">
        <f>'DATA SISWA'!AK80</f>
        <v>C</v>
      </c>
      <c r="AL83" s="168">
        <f t="shared" ref="AL83:AL122" si="47">IF(AK83=$AK$16,1.75,0)</f>
        <v>1.75</v>
      </c>
      <c r="AM83" s="167" t="str">
        <f>'DATA SISWA'!AM80</f>
        <v>A</v>
      </c>
      <c r="AN83" s="167">
        <f t="shared" si="29"/>
        <v>1.75</v>
      </c>
      <c r="AO83" s="167" t="str">
        <f>'DATA SISWA'!AO80</f>
        <v>B</v>
      </c>
      <c r="AP83" s="168">
        <f t="shared" ref="AP83:AP122" si="48">IF(AO83=$AO$16,1.75,0)</f>
        <v>0</v>
      </c>
      <c r="AQ83" s="167" t="str">
        <f>'DATA SISWA'!AQ80</f>
        <v>C</v>
      </c>
      <c r="AR83" s="167">
        <f t="shared" si="30"/>
        <v>1.75</v>
      </c>
      <c r="AS83" s="167" t="str">
        <f>'DATA SISWA'!AS80</f>
        <v>C</v>
      </c>
      <c r="AT83" s="168">
        <f t="shared" ref="AT83:AT122" si="49">IF(AS83=$AS$16,1.75,0)</f>
        <v>0</v>
      </c>
      <c r="AU83" s="167" t="str">
        <f>'DATA SISWA'!AU80</f>
        <v>B</v>
      </c>
      <c r="AV83" s="167">
        <f t="shared" si="31"/>
        <v>1.75</v>
      </c>
      <c r="AW83" s="167" t="str">
        <f>'DATA SISWA'!AW80</f>
        <v>D</v>
      </c>
      <c r="AX83" s="168">
        <f t="shared" ref="AX83:AX122" si="50">IF(AW83=$AW$16,1.75,0)</f>
        <v>0</v>
      </c>
      <c r="AY83" s="167" t="str">
        <f>'DATA SISWA'!AY80</f>
        <v>D</v>
      </c>
      <c r="AZ83" s="167">
        <f t="shared" si="32"/>
        <v>0</v>
      </c>
      <c r="BA83" s="167" t="str">
        <f>'DATA SISWA'!BA80</f>
        <v>E</v>
      </c>
      <c r="BB83" s="168">
        <f t="shared" ref="BB83:BB122" si="51">IF(BA83=$BA$16,1.75,0)</f>
        <v>0</v>
      </c>
      <c r="BC83" s="167" t="str">
        <f>'DATA SISWA'!BC80</f>
        <v>E</v>
      </c>
      <c r="BD83" s="167">
        <f t="shared" si="33"/>
        <v>0</v>
      </c>
      <c r="BE83" s="167" t="str">
        <f>'DATA SISWA'!BE80</f>
        <v>E</v>
      </c>
      <c r="BF83" s="168">
        <f t="shared" ref="BF83:BF122" si="52">IF(BE83=$BE$16,1.75,0)</f>
        <v>1.75</v>
      </c>
      <c r="BG83" s="167" t="str">
        <f>'DATA SISWA'!BG80</f>
        <v>E</v>
      </c>
      <c r="BH83" s="167">
        <f t="shared" si="34"/>
        <v>1.75</v>
      </c>
      <c r="BI83" s="167" t="str">
        <f>'DATA SISWA'!BI80</f>
        <v>B</v>
      </c>
      <c r="BJ83" s="168">
        <f t="shared" ref="BJ83:BJ122" si="53">IF(BI83=$BI$16,1.75,0)</f>
        <v>1.75</v>
      </c>
      <c r="BK83" s="167" t="str">
        <f>'DATA SISWA'!BK80</f>
        <v>B</v>
      </c>
      <c r="BL83" s="167">
        <f t="shared" si="35"/>
        <v>1.75</v>
      </c>
      <c r="BM83" s="167" t="str">
        <f>'DATA SISWA'!BM80</f>
        <v>E</v>
      </c>
      <c r="BN83" s="168">
        <f t="shared" ref="BN83:BN122" si="54">IF(BM83=$BM$16,1.75,0)</f>
        <v>1.75</v>
      </c>
      <c r="BO83" s="167" t="str">
        <f>'DATA SISWA'!BO80</f>
        <v>E</v>
      </c>
      <c r="BP83" s="167">
        <f t="shared" si="36"/>
        <v>1.75</v>
      </c>
      <c r="BQ83" s="167" t="str">
        <f>'DATA SISWA'!BQ80</f>
        <v>D</v>
      </c>
      <c r="BR83" s="168">
        <f t="shared" ref="BR83:BR122" si="55">IF(BQ83=$BQ$16,1.75,0)</f>
        <v>1.75</v>
      </c>
      <c r="BS83" s="167" t="str">
        <f>'DATA SISWA'!BS80</f>
        <v>E</v>
      </c>
      <c r="BT83" s="167">
        <f t="shared" si="37"/>
        <v>1.75</v>
      </c>
      <c r="BU83" s="167" t="str">
        <f>'DATA SISWA'!BU80</f>
        <v>E</v>
      </c>
      <c r="BV83" s="168">
        <f t="shared" ref="BV83:BV122" si="56">IF(BU83=$BU$16,1.75,0)</f>
        <v>0</v>
      </c>
      <c r="BW83" s="167" t="str">
        <f>'DATA SISWA'!BW80</f>
        <v>D</v>
      </c>
      <c r="BX83" s="167">
        <f t="shared" si="38"/>
        <v>0</v>
      </c>
      <c r="BY83" s="167" t="str">
        <f>'DATA SISWA'!BY80</f>
        <v>A</v>
      </c>
      <c r="BZ83" s="168">
        <f t="shared" ref="BZ83:BZ122" si="57">IF(BY83=$BY$16,1.75,0)</f>
        <v>0</v>
      </c>
      <c r="CA83" s="167" t="str">
        <f>'DATA SISWA'!CA80</f>
        <v>A</v>
      </c>
      <c r="CB83" s="167">
        <f t="shared" si="39"/>
        <v>1.75</v>
      </c>
      <c r="CC83" s="167" t="str">
        <f>'DATA SISWA'!CC80</f>
        <v>C</v>
      </c>
      <c r="CD83" s="168">
        <f t="shared" ref="CD83:CD122" si="58">IF(CC83=$CC$16,1.75,0)</f>
        <v>0</v>
      </c>
      <c r="CE83" s="167" t="str">
        <f>'DATA SISWA'!CE80</f>
        <v>C</v>
      </c>
      <c r="CF83" s="167">
        <f t="shared" si="40"/>
        <v>0</v>
      </c>
      <c r="CG83" s="167" t="str">
        <f>'DATA SISWA'!CG80</f>
        <v>C</v>
      </c>
      <c r="CH83" s="168">
        <f t="shared" ref="CH83:CH122" si="59">IF(CG83=$CG$16,1.75,0)</f>
        <v>1.75</v>
      </c>
      <c r="CI83" s="85">
        <f>'DATA SISWA'!CI80</f>
        <v>2</v>
      </c>
      <c r="CJ83" s="85">
        <f>'DATA SISWA'!CJ80</f>
        <v>2</v>
      </c>
      <c r="CK83" s="85">
        <f>'DATA SISWA'!CK80</f>
        <v>5</v>
      </c>
      <c r="CL83" s="85">
        <f>'DATA SISWA'!CL80</f>
        <v>6</v>
      </c>
      <c r="CM83" s="85">
        <f>'DATA SISWA'!CM80</f>
        <v>5</v>
      </c>
      <c r="CN83" s="96">
        <f>'DATA SISWA'!CN80</f>
        <v>21</v>
      </c>
      <c r="CO83" s="96">
        <f>'DATA SISWA'!CO80</f>
        <v>19</v>
      </c>
      <c r="CP83" s="66">
        <f>'DATA SISWA'!CQ80</f>
        <v>56.75</v>
      </c>
      <c r="CQ83" s="67">
        <f t="shared" si="41"/>
        <v>56.75</v>
      </c>
      <c r="CR83" s="65" t="str">
        <f t="shared" si="42"/>
        <v>v</v>
      </c>
      <c r="CS83" s="65" t="str">
        <f t="shared" si="43"/>
        <v>-</v>
      </c>
      <c r="CT83" s="64" t="str">
        <f t="shared" si="44"/>
        <v>Tuntas</v>
      </c>
      <c r="CW83" s="57"/>
      <c r="CX83" s="77" t="str">
        <f>'DATA GURU'!C13</f>
        <v>EFFI RUBIYANTO, S.Pd., M.Si.</v>
      </c>
      <c r="CY83" s="74"/>
      <c r="CZ83" s="74"/>
      <c r="DA83" s="74"/>
      <c r="DB83" s="78" t="str">
        <f>'DATA GURU'!C24</f>
        <v>HARLIAWAN</v>
      </c>
      <c r="DC83" s="57"/>
    </row>
    <row r="84" spans="1:107" x14ac:dyDescent="0.25">
      <c r="A84" s="87">
        <v>66</v>
      </c>
      <c r="B84" s="152" t="str">
        <f>'DATA SISWA'!C81</f>
        <v>06-</v>
      </c>
      <c r="C84" s="112" t="str">
        <f>'DATA SISWA'!D81</f>
        <v>005-</v>
      </c>
      <c r="D84" s="112" t="str">
        <f>'DATA SISWA'!E81</f>
        <v>068-</v>
      </c>
      <c r="E84" s="153">
        <f>'DATA SISWA'!F81</f>
        <v>5</v>
      </c>
      <c r="F84" s="95" t="str">
        <f>'DATA SISWA'!B81</f>
        <v>MUHAMMAD FERDI SAPUTRA</v>
      </c>
      <c r="G84" s="166" t="str">
        <f>'DATA SISWA'!G81</f>
        <v>C</v>
      </c>
      <c r="H84" s="167">
        <f t="shared" ref="H84:H123" si="60">IF(G84=$G$16,1.75,0)</f>
        <v>1.75</v>
      </c>
      <c r="I84" s="166" t="str">
        <f>'DATA SISWA'!I81</f>
        <v>E</v>
      </c>
      <c r="J84" s="167">
        <f t="shared" ref="J84:J123" si="61">IF(I84=$I$16,1.75,0)</f>
        <v>1.75</v>
      </c>
      <c r="K84" s="166" t="str">
        <f>'DATA SISWA'!K81</f>
        <v>E</v>
      </c>
      <c r="L84" s="167">
        <f t="shared" ref="L84:L123" si="62">IF(K84=$K$16,1.75,0)</f>
        <v>1.75</v>
      </c>
      <c r="M84" s="166" t="str">
        <f>'DATA SISWA'!M81</f>
        <v>B</v>
      </c>
      <c r="N84" s="167">
        <f t="shared" ref="N84:N123" si="63">IF(M84=$M$16,1.75,0)</f>
        <v>1.75</v>
      </c>
      <c r="O84" s="166" t="str">
        <f>'DATA SISWA'!O81</f>
        <v>E</v>
      </c>
      <c r="P84" s="167">
        <f t="shared" ref="P84:P123" si="64">IF(O84=$O$16,1.75,0)</f>
        <v>0</v>
      </c>
      <c r="Q84" s="166" t="str">
        <f>'DATA SISWA'!Q81</f>
        <v>B</v>
      </c>
      <c r="R84" s="167">
        <f t="shared" ref="R84:R123" si="65">IF(Q84=$Q$16,1.75,0)</f>
        <v>1.75</v>
      </c>
      <c r="S84" s="166" t="str">
        <f>'DATA SISWA'!S81</f>
        <v>D</v>
      </c>
      <c r="T84" s="167">
        <f t="shared" ref="T84:T123" si="66">IF(S84=$S$16,1.75,0)</f>
        <v>1.75</v>
      </c>
      <c r="U84" s="166" t="str">
        <f>'DATA SISWA'!U81</f>
        <v>A</v>
      </c>
      <c r="V84" s="167">
        <f t="shared" ref="V84:V123" si="67">IF(U84=$U$16,1.75,0)</f>
        <v>1.75</v>
      </c>
      <c r="W84" s="166" t="str">
        <f>'DATA SISWA'!W81</f>
        <v>B</v>
      </c>
      <c r="X84" s="167">
        <f t="shared" ref="X84:X123" si="68">IF(W84=$W$16,1.75,0)</f>
        <v>0</v>
      </c>
      <c r="Y84" s="166" t="str">
        <f>'DATA SISWA'!Y81</f>
        <v>C</v>
      </c>
      <c r="Z84" s="167">
        <f t="shared" ref="Z84:Z123" si="69">IF(Y84=$Y$16,1.75,0)</f>
        <v>1.75</v>
      </c>
      <c r="AA84" s="166" t="str">
        <f>'DATA SISWA'!AA81</f>
        <v>C</v>
      </c>
      <c r="AB84" s="167">
        <f t="shared" ref="AB84:AB123" si="70">IF(AA84=$AA$16,1.75,0)</f>
        <v>1.75</v>
      </c>
      <c r="AC84" s="167" t="str">
        <f>'DATA SISWA'!AC81</f>
        <v>B</v>
      </c>
      <c r="AD84" s="168">
        <f t="shared" si="45"/>
        <v>1.75</v>
      </c>
      <c r="AE84" s="167" t="str">
        <f>'DATA SISWA'!AE81</f>
        <v>A</v>
      </c>
      <c r="AF84" s="167">
        <f t="shared" ref="AF84:AF123" si="71">IF(AE84=$AE$16,1.75,0)</f>
        <v>1.75</v>
      </c>
      <c r="AG84" s="167" t="str">
        <f>'DATA SISWA'!AG81</f>
        <v>A</v>
      </c>
      <c r="AH84" s="168">
        <f t="shared" si="46"/>
        <v>1.75</v>
      </c>
      <c r="AI84" s="167" t="str">
        <f>'DATA SISWA'!AI81</f>
        <v>C</v>
      </c>
      <c r="AJ84" s="167">
        <f t="shared" ref="AJ84:AJ123" si="72">IF(AI84=$AI$16,1.75,0)</f>
        <v>0</v>
      </c>
      <c r="AK84" s="167" t="str">
        <f>'DATA SISWA'!AK81</f>
        <v>C</v>
      </c>
      <c r="AL84" s="168">
        <f t="shared" si="47"/>
        <v>1.75</v>
      </c>
      <c r="AM84" s="167" t="str">
        <f>'DATA SISWA'!AM81</f>
        <v>E</v>
      </c>
      <c r="AN84" s="167">
        <f t="shared" ref="AN84:AN123" si="73">IF(AM84=$AM$16,1.75,0)</f>
        <v>0</v>
      </c>
      <c r="AO84" s="167" t="str">
        <f>'DATA SISWA'!AO81</f>
        <v>D</v>
      </c>
      <c r="AP84" s="168">
        <f t="shared" si="48"/>
        <v>0</v>
      </c>
      <c r="AQ84" s="167" t="str">
        <f>'DATA SISWA'!AQ81</f>
        <v>C</v>
      </c>
      <c r="AR84" s="167">
        <f t="shared" ref="AR84:AR123" si="74">IF(AQ84=$AQ$16,1.75,0)</f>
        <v>1.75</v>
      </c>
      <c r="AS84" s="167" t="str">
        <f>'DATA SISWA'!AS81</f>
        <v>C</v>
      </c>
      <c r="AT84" s="168">
        <f t="shared" si="49"/>
        <v>0</v>
      </c>
      <c r="AU84" s="167" t="str">
        <f>'DATA SISWA'!AU81</f>
        <v>D</v>
      </c>
      <c r="AV84" s="167">
        <f t="shared" ref="AV84:AV123" si="75">IF(AU84=$AU$16,1.75,0)</f>
        <v>0</v>
      </c>
      <c r="AW84" s="167" t="str">
        <f>'DATA SISWA'!AW81</f>
        <v>B</v>
      </c>
      <c r="AX84" s="168">
        <f t="shared" si="50"/>
        <v>0</v>
      </c>
      <c r="AY84" s="167" t="str">
        <f>'DATA SISWA'!AY81</f>
        <v>B</v>
      </c>
      <c r="AZ84" s="167">
        <f t="shared" ref="AZ84:AZ123" si="76">IF(AY84=$AY$16,1.75,0)</f>
        <v>0</v>
      </c>
      <c r="BA84" s="167" t="str">
        <f>'DATA SISWA'!BA81</f>
        <v>D</v>
      </c>
      <c r="BB84" s="168">
        <f t="shared" si="51"/>
        <v>0</v>
      </c>
      <c r="BC84" s="167" t="str">
        <f>'DATA SISWA'!BC81</f>
        <v>E</v>
      </c>
      <c r="BD84" s="167">
        <f t="shared" ref="BD84:BD123" si="77">IF(BC84=$BC$16,1.75,0)</f>
        <v>0</v>
      </c>
      <c r="BE84" s="167" t="str">
        <f>'DATA SISWA'!BE81</f>
        <v>E</v>
      </c>
      <c r="BF84" s="168">
        <f t="shared" si="52"/>
        <v>1.75</v>
      </c>
      <c r="BG84" s="167" t="str">
        <f>'DATA SISWA'!BG81</f>
        <v>E</v>
      </c>
      <c r="BH84" s="167">
        <f t="shared" ref="BH84:BH123" si="78">IF(BG84=$BG$16,1.75,0)</f>
        <v>1.75</v>
      </c>
      <c r="BI84" s="167" t="str">
        <f>'DATA SISWA'!BI81</f>
        <v>B</v>
      </c>
      <c r="BJ84" s="168">
        <f t="shared" si="53"/>
        <v>1.75</v>
      </c>
      <c r="BK84" s="167" t="str">
        <f>'DATA SISWA'!BK81</f>
        <v>C</v>
      </c>
      <c r="BL84" s="167">
        <f t="shared" ref="BL84:BL123" si="79">IF(BK84=$BK$16,1.75,0)</f>
        <v>0</v>
      </c>
      <c r="BM84" s="167" t="str">
        <f>'DATA SISWA'!BM81</f>
        <v>C</v>
      </c>
      <c r="BN84" s="168">
        <f t="shared" si="54"/>
        <v>0</v>
      </c>
      <c r="BO84" s="167" t="str">
        <f>'DATA SISWA'!BO81</f>
        <v>B</v>
      </c>
      <c r="BP84" s="167">
        <f t="shared" ref="BP84:BP123" si="80">IF(BO84=$BO$16,1.75,0)</f>
        <v>0</v>
      </c>
      <c r="BQ84" s="167" t="str">
        <f>'DATA SISWA'!BQ81</f>
        <v>A</v>
      </c>
      <c r="BR84" s="168">
        <f t="shared" si="55"/>
        <v>0</v>
      </c>
      <c r="BS84" s="167" t="str">
        <f>'DATA SISWA'!BS81</f>
        <v>E</v>
      </c>
      <c r="BT84" s="167">
        <f t="shared" ref="BT84:BT123" si="81">IF(BS84=$BS$16,1.75,0)</f>
        <v>1.75</v>
      </c>
      <c r="BU84" s="167" t="str">
        <f>'DATA SISWA'!BU81</f>
        <v>A</v>
      </c>
      <c r="BV84" s="168">
        <f t="shared" si="56"/>
        <v>0</v>
      </c>
      <c r="BW84" s="167" t="str">
        <f>'DATA SISWA'!BW81</f>
        <v>A</v>
      </c>
      <c r="BX84" s="167">
        <f t="shared" ref="BX84:BX123" si="82">IF(BW84=$BW$16,1.75,0)</f>
        <v>1.75</v>
      </c>
      <c r="BY84" s="167" t="str">
        <f>'DATA SISWA'!BY81</f>
        <v>B</v>
      </c>
      <c r="BZ84" s="168">
        <f t="shared" si="57"/>
        <v>0</v>
      </c>
      <c r="CA84" s="167" t="str">
        <f>'DATA SISWA'!CA81</f>
        <v>A</v>
      </c>
      <c r="CB84" s="167">
        <f t="shared" ref="CB84:CB123" si="83">IF(CA84=$CA$16,1.75,0)</f>
        <v>1.75</v>
      </c>
      <c r="CC84" s="167" t="str">
        <f>'DATA SISWA'!CC81</f>
        <v>D</v>
      </c>
      <c r="CD84" s="168">
        <f t="shared" si="58"/>
        <v>0</v>
      </c>
      <c r="CE84" s="167" t="str">
        <f>'DATA SISWA'!CE81</f>
        <v>D</v>
      </c>
      <c r="CF84" s="167">
        <f t="shared" ref="CF84:CF123" si="84">IF(CE84=$CE$16,1.75,0)</f>
        <v>1.75</v>
      </c>
      <c r="CG84" s="167" t="str">
        <f>'DATA SISWA'!CG81</f>
        <v>E</v>
      </c>
      <c r="CH84" s="168">
        <f t="shared" si="59"/>
        <v>0</v>
      </c>
      <c r="CI84" s="85">
        <f>'DATA SISWA'!CI81</f>
        <v>2</v>
      </c>
      <c r="CJ84" s="85">
        <f>'DATA SISWA'!CJ81</f>
        <v>5</v>
      </c>
      <c r="CK84" s="85">
        <f>'DATA SISWA'!CK81</f>
        <v>5</v>
      </c>
      <c r="CL84" s="85">
        <f>'DATA SISWA'!CL81</f>
        <v>6</v>
      </c>
      <c r="CM84" s="85">
        <f>'DATA SISWA'!CM81</f>
        <v>6</v>
      </c>
      <c r="CN84" s="96">
        <f>'DATA SISWA'!CN81</f>
        <v>21</v>
      </c>
      <c r="CO84" s="96">
        <f>'DATA SISWA'!CO81</f>
        <v>19</v>
      </c>
      <c r="CP84" s="66">
        <f>'DATA SISWA'!CQ81</f>
        <v>60.75</v>
      </c>
      <c r="CQ84" s="67">
        <f t="shared" ref="CQ84:CQ123" si="85">(CP84/$N$128)*100</f>
        <v>60.750000000000007</v>
      </c>
      <c r="CR84" s="65" t="str">
        <f t="shared" ref="CR84:CR123" si="86">IF(CQ84&lt;55,"-",IF(CQ84&gt;=55,"v"))</f>
        <v>v</v>
      </c>
      <c r="CS84" s="65" t="str">
        <f t="shared" ref="CS84:CS123" si="87">IF(CQ84&lt;55,"v",IF(CQ84&gt;=55,"-"))</f>
        <v>-</v>
      </c>
      <c r="CT84" s="64" t="str">
        <f t="shared" ref="CT84:CT123" si="88">IF(CQ84&gt;=75,"Pengayaan",IF(CQ84&gt;=55,"Tuntas",IF(CQ84&lt;55,"Remedial")))</f>
        <v>Tuntas</v>
      </c>
      <c r="CW84" s="57"/>
      <c r="CX84" s="79" t="s">
        <v>383</v>
      </c>
      <c r="CY84" s="74"/>
      <c r="CZ84" s="74"/>
      <c r="DA84" s="74"/>
      <c r="DB84" s="60" t="s">
        <v>383</v>
      </c>
      <c r="DC84" s="57"/>
    </row>
    <row r="85" spans="1:107" x14ac:dyDescent="0.25">
      <c r="A85" s="87">
        <v>67</v>
      </c>
      <c r="B85" s="152" t="str">
        <f>'DATA SISWA'!C82</f>
        <v>06-</v>
      </c>
      <c r="C85" s="112" t="str">
        <f>'DATA SISWA'!D82</f>
        <v>005-</v>
      </c>
      <c r="D85" s="112" t="str">
        <f>'DATA SISWA'!E82</f>
        <v>072-</v>
      </c>
      <c r="E85" s="153">
        <f>'DATA SISWA'!F82</f>
        <v>9</v>
      </c>
      <c r="F85" s="95" t="str">
        <f>'DATA SISWA'!B82</f>
        <v>NIKO DHARMA SANDI</v>
      </c>
      <c r="G85" s="166" t="str">
        <f>'DATA SISWA'!G82</f>
        <v>E</v>
      </c>
      <c r="H85" s="167">
        <f t="shared" si="60"/>
        <v>0</v>
      </c>
      <c r="I85" s="166" t="str">
        <f>'DATA SISWA'!I82</f>
        <v>E</v>
      </c>
      <c r="J85" s="167">
        <f t="shared" si="61"/>
        <v>1.75</v>
      </c>
      <c r="K85" s="166" t="str">
        <f>'DATA SISWA'!K82</f>
        <v>A</v>
      </c>
      <c r="L85" s="167">
        <f t="shared" si="62"/>
        <v>0</v>
      </c>
      <c r="M85" s="166" t="str">
        <f>'DATA SISWA'!M82</f>
        <v>E</v>
      </c>
      <c r="N85" s="167">
        <f t="shared" si="63"/>
        <v>0</v>
      </c>
      <c r="O85" s="166" t="str">
        <f>'DATA SISWA'!O82</f>
        <v>E</v>
      </c>
      <c r="P85" s="167">
        <f t="shared" si="64"/>
        <v>0</v>
      </c>
      <c r="Q85" s="166" t="str">
        <f>'DATA SISWA'!Q82</f>
        <v>D</v>
      </c>
      <c r="R85" s="167">
        <f t="shared" si="65"/>
        <v>0</v>
      </c>
      <c r="S85" s="166" t="str">
        <f>'DATA SISWA'!S82</f>
        <v>A</v>
      </c>
      <c r="T85" s="167">
        <f t="shared" si="66"/>
        <v>0</v>
      </c>
      <c r="U85" s="166" t="str">
        <f>'DATA SISWA'!U82</f>
        <v>C</v>
      </c>
      <c r="V85" s="167">
        <f t="shared" si="67"/>
        <v>0</v>
      </c>
      <c r="W85" s="166" t="str">
        <f>'DATA SISWA'!W82</f>
        <v>B</v>
      </c>
      <c r="X85" s="167">
        <f t="shared" si="68"/>
        <v>0</v>
      </c>
      <c r="Y85" s="166" t="str">
        <f>'DATA SISWA'!Y82</f>
        <v>C</v>
      </c>
      <c r="Z85" s="167">
        <f t="shared" si="69"/>
        <v>1.75</v>
      </c>
      <c r="AA85" s="166" t="str">
        <f>'DATA SISWA'!AA82</f>
        <v>C</v>
      </c>
      <c r="AB85" s="167">
        <f t="shared" si="70"/>
        <v>1.75</v>
      </c>
      <c r="AC85" s="167" t="str">
        <f>'DATA SISWA'!AC82</f>
        <v>E</v>
      </c>
      <c r="AD85" s="168">
        <f t="shared" si="45"/>
        <v>0</v>
      </c>
      <c r="AE85" s="167" t="str">
        <f>'DATA SISWA'!AE82</f>
        <v>A</v>
      </c>
      <c r="AF85" s="167">
        <f t="shared" si="71"/>
        <v>1.75</v>
      </c>
      <c r="AG85" s="167" t="str">
        <f>'DATA SISWA'!AG82</f>
        <v>B</v>
      </c>
      <c r="AH85" s="168">
        <f t="shared" si="46"/>
        <v>0</v>
      </c>
      <c r="AI85" s="167" t="str">
        <f>'DATA SISWA'!AI82</f>
        <v>C</v>
      </c>
      <c r="AJ85" s="167">
        <f t="shared" si="72"/>
        <v>0</v>
      </c>
      <c r="AK85" s="167" t="str">
        <f>'DATA SISWA'!AK82</f>
        <v>C</v>
      </c>
      <c r="AL85" s="168">
        <f t="shared" si="47"/>
        <v>1.75</v>
      </c>
      <c r="AM85" s="167" t="str">
        <f>'DATA SISWA'!AM82</f>
        <v>E</v>
      </c>
      <c r="AN85" s="167">
        <f t="shared" si="73"/>
        <v>0</v>
      </c>
      <c r="AO85" s="167" t="str">
        <f>'DATA SISWA'!AO82</f>
        <v>E</v>
      </c>
      <c r="AP85" s="168">
        <f t="shared" si="48"/>
        <v>0</v>
      </c>
      <c r="AQ85" s="167" t="str">
        <f>'DATA SISWA'!AQ82</f>
        <v>C</v>
      </c>
      <c r="AR85" s="167">
        <f t="shared" si="74"/>
        <v>1.75</v>
      </c>
      <c r="AS85" s="167" t="str">
        <f>'DATA SISWA'!AS82</f>
        <v>A</v>
      </c>
      <c r="AT85" s="168">
        <f t="shared" si="49"/>
        <v>1.75</v>
      </c>
      <c r="AU85" s="167" t="str">
        <f>'DATA SISWA'!AU82</f>
        <v>B</v>
      </c>
      <c r="AV85" s="167">
        <f t="shared" si="75"/>
        <v>1.75</v>
      </c>
      <c r="AW85" s="167" t="str">
        <f>'DATA SISWA'!AW82</f>
        <v>D</v>
      </c>
      <c r="AX85" s="168">
        <f t="shared" si="50"/>
        <v>0</v>
      </c>
      <c r="AY85" s="167" t="str">
        <f>'DATA SISWA'!AY82</f>
        <v>D</v>
      </c>
      <c r="AZ85" s="167">
        <f t="shared" si="76"/>
        <v>0</v>
      </c>
      <c r="BA85" s="167" t="str">
        <f>'DATA SISWA'!BA82</f>
        <v>E</v>
      </c>
      <c r="BB85" s="168">
        <f t="shared" si="51"/>
        <v>0</v>
      </c>
      <c r="BC85" s="167" t="str">
        <f>'DATA SISWA'!BC82</f>
        <v>A</v>
      </c>
      <c r="BD85" s="167">
        <f t="shared" si="77"/>
        <v>1.75</v>
      </c>
      <c r="BE85" s="167" t="str">
        <f>'DATA SISWA'!BE82</f>
        <v>D</v>
      </c>
      <c r="BF85" s="168">
        <f t="shared" si="52"/>
        <v>0</v>
      </c>
      <c r="BG85" s="167" t="str">
        <f>'DATA SISWA'!BG82</f>
        <v>B</v>
      </c>
      <c r="BH85" s="167">
        <f t="shared" si="78"/>
        <v>0</v>
      </c>
      <c r="BI85" s="167" t="str">
        <f>'DATA SISWA'!BI82</f>
        <v>B</v>
      </c>
      <c r="BJ85" s="168">
        <f t="shared" si="53"/>
        <v>1.75</v>
      </c>
      <c r="BK85" s="167" t="str">
        <f>'DATA SISWA'!BK82</f>
        <v>E</v>
      </c>
      <c r="BL85" s="167">
        <f t="shared" si="79"/>
        <v>0</v>
      </c>
      <c r="BM85" s="167" t="str">
        <f>'DATA SISWA'!BM82</f>
        <v>E</v>
      </c>
      <c r="BN85" s="168">
        <f t="shared" si="54"/>
        <v>1.75</v>
      </c>
      <c r="BO85" s="167" t="str">
        <f>'DATA SISWA'!BO82</f>
        <v>E</v>
      </c>
      <c r="BP85" s="167">
        <f t="shared" si="80"/>
        <v>1.75</v>
      </c>
      <c r="BQ85" s="167" t="str">
        <f>'DATA SISWA'!BQ82</f>
        <v>D</v>
      </c>
      <c r="BR85" s="168">
        <f t="shared" si="55"/>
        <v>1.75</v>
      </c>
      <c r="BS85" s="167" t="str">
        <f>'DATA SISWA'!BS82</f>
        <v>C</v>
      </c>
      <c r="BT85" s="167">
        <f t="shared" si="81"/>
        <v>0</v>
      </c>
      <c r="BU85" s="167" t="str">
        <f>'DATA SISWA'!BU82</f>
        <v>D</v>
      </c>
      <c r="BV85" s="168">
        <f t="shared" si="56"/>
        <v>1.75</v>
      </c>
      <c r="BW85" s="167" t="str">
        <f>'DATA SISWA'!BW82</f>
        <v>C</v>
      </c>
      <c r="BX85" s="167">
        <f t="shared" si="82"/>
        <v>0</v>
      </c>
      <c r="BY85" s="167" t="str">
        <f>'DATA SISWA'!BY82</f>
        <v>D</v>
      </c>
      <c r="BZ85" s="168">
        <f t="shared" si="57"/>
        <v>1.75</v>
      </c>
      <c r="CA85" s="167" t="str">
        <f>'DATA SISWA'!CA82</f>
        <v>A</v>
      </c>
      <c r="CB85" s="167">
        <f t="shared" si="83"/>
        <v>1.75</v>
      </c>
      <c r="CC85" s="167" t="str">
        <f>'DATA SISWA'!CC82</f>
        <v>A</v>
      </c>
      <c r="CD85" s="168">
        <f t="shared" si="58"/>
        <v>1.75</v>
      </c>
      <c r="CE85" s="167" t="str">
        <f>'DATA SISWA'!CE82</f>
        <v>D</v>
      </c>
      <c r="CF85" s="167">
        <f t="shared" si="84"/>
        <v>1.75</v>
      </c>
      <c r="CG85" s="167" t="str">
        <f>'DATA SISWA'!CG82</f>
        <v>E</v>
      </c>
      <c r="CH85" s="168">
        <f t="shared" si="59"/>
        <v>0</v>
      </c>
      <c r="CI85" s="85">
        <f>'DATA SISWA'!CI82</f>
        <v>2</v>
      </c>
      <c r="CJ85" s="85">
        <f>'DATA SISWA'!CJ82</f>
        <v>5</v>
      </c>
      <c r="CK85" s="85">
        <f>'DATA SISWA'!CK82</f>
        <v>7</v>
      </c>
      <c r="CL85" s="85">
        <f>'DATA SISWA'!CL82</f>
        <v>7</v>
      </c>
      <c r="CM85" s="85">
        <f>'DATA SISWA'!CM82</f>
        <v>4</v>
      </c>
      <c r="CN85" s="96">
        <f>'DATA SISWA'!CN82</f>
        <v>18</v>
      </c>
      <c r="CO85" s="96">
        <f>'DATA SISWA'!CO82</f>
        <v>22</v>
      </c>
      <c r="CP85" s="66">
        <f>'DATA SISWA'!CQ82</f>
        <v>56.5</v>
      </c>
      <c r="CQ85" s="67">
        <f t="shared" si="85"/>
        <v>56.499999999999993</v>
      </c>
      <c r="CR85" s="65" t="str">
        <f t="shared" si="86"/>
        <v>v</v>
      </c>
      <c r="CS85" s="65" t="str">
        <f t="shared" si="87"/>
        <v>-</v>
      </c>
      <c r="CT85" s="64" t="str">
        <f t="shared" si="88"/>
        <v>Tuntas</v>
      </c>
      <c r="CX85" s="69" t="str">
        <f>'DATA GURU'!C14</f>
        <v>197007161996011000</v>
      </c>
      <c r="DB85" s="69" t="str">
        <f>'DATA GURU'!C25</f>
        <v>197512152007011021</v>
      </c>
    </row>
    <row r="86" spans="1:107" x14ac:dyDescent="0.25">
      <c r="A86" s="86">
        <v>68</v>
      </c>
      <c r="B86" s="152" t="str">
        <f>'DATA SISWA'!C83</f>
        <v>06-</v>
      </c>
      <c r="C86" s="112" t="str">
        <f>'DATA SISWA'!D83</f>
        <v>005-</v>
      </c>
      <c r="D86" s="112" t="str">
        <f>'DATA SISWA'!E83</f>
        <v>073-</v>
      </c>
      <c r="E86" s="153">
        <f>'DATA SISWA'!F83</f>
        <v>8</v>
      </c>
      <c r="F86" s="95" t="str">
        <f>'DATA SISWA'!B83</f>
        <v>NURMALA</v>
      </c>
      <c r="G86" s="166" t="str">
        <f>'DATA SISWA'!G83</f>
        <v>C</v>
      </c>
      <c r="H86" s="167">
        <f t="shared" si="60"/>
        <v>1.75</v>
      </c>
      <c r="I86" s="166" t="str">
        <f>'DATA SISWA'!I83</f>
        <v>E</v>
      </c>
      <c r="J86" s="167">
        <f t="shared" si="61"/>
        <v>1.75</v>
      </c>
      <c r="K86" s="166" t="str">
        <f>'DATA SISWA'!K83</f>
        <v>E</v>
      </c>
      <c r="L86" s="167">
        <f t="shared" si="62"/>
        <v>1.75</v>
      </c>
      <c r="M86" s="166" t="str">
        <f>'DATA SISWA'!M83</f>
        <v>B</v>
      </c>
      <c r="N86" s="167">
        <f t="shared" si="63"/>
        <v>1.75</v>
      </c>
      <c r="O86" s="166" t="str">
        <f>'DATA SISWA'!O83</f>
        <v>E</v>
      </c>
      <c r="P86" s="167">
        <f t="shared" si="64"/>
        <v>0</v>
      </c>
      <c r="Q86" s="166" t="str">
        <f>'DATA SISWA'!Q83</f>
        <v>B</v>
      </c>
      <c r="R86" s="167">
        <f t="shared" si="65"/>
        <v>1.75</v>
      </c>
      <c r="S86" s="166" t="str">
        <f>'DATA SISWA'!S83</f>
        <v>D</v>
      </c>
      <c r="T86" s="167">
        <f t="shared" si="66"/>
        <v>1.75</v>
      </c>
      <c r="U86" s="166" t="str">
        <f>'DATA SISWA'!U83</f>
        <v>C</v>
      </c>
      <c r="V86" s="167">
        <f t="shared" si="67"/>
        <v>0</v>
      </c>
      <c r="W86" s="166" t="str">
        <f>'DATA SISWA'!W83</f>
        <v>B</v>
      </c>
      <c r="X86" s="167">
        <f t="shared" si="68"/>
        <v>0</v>
      </c>
      <c r="Y86" s="166" t="str">
        <f>'DATA SISWA'!Y83</f>
        <v>A</v>
      </c>
      <c r="Z86" s="167">
        <f t="shared" si="69"/>
        <v>0</v>
      </c>
      <c r="AA86" s="166" t="str">
        <f>'DATA SISWA'!AA83</f>
        <v>C</v>
      </c>
      <c r="AB86" s="167">
        <f t="shared" si="70"/>
        <v>1.75</v>
      </c>
      <c r="AC86" s="167" t="str">
        <f>'DATA SISWA'!AC83</f>
        <v>B</v>
      </c>
      <c r="AD86" s="168">
        <f t="shared" si="45"/>
        <v>1.75</v>
      </c>
      <c r="AE86" s="167" t="str">
        <f>'DATA SISWA'!AE83</f>
        <v>A</v>
      </c>
      <c r="AF86" s="167">
        <f t="shared" si="71"/>
        <v>1.75</v>
      </c>
      <c r="AG86" s="167" t="str">
        <f>'DATA SISWA'!AG83</f>
        <v>B</v>
      </c>
      <c r="AH86" s="168">
        <f t="shared" si="46"/>
        <v>0</v>
      </c>
      <c r="AI86" s="167" t="str">
        <f>'DATA SISWA'!AI83</f>
        <v>B</v>
      </c>
      <c r="AJ86" s="167">
        <f t="shared" si="72"/>
        <v>0</v>
      </c>
      <c r="AK86" s="167" t="str">
        <f>'DATA SISWA'!AK83</f>
        <v>A</v>
      </c>
      <c r="AL86" s="168">
        <f t="shared" si="47"/>
        <v>0</v>
      </c>
      <c r="AM86" s="167" t="str">
        <f>'DATA SISWA'!AM83</f>
        <v>E</v>
      </c>
      <c r="AN86" s="167">
        <f t="shared" si="73"/>
        <v>0</v>
      </c>
      <c r="AO86" s="167" t="str">
        <f>'DATA SISWA'!AO83</f>
        <v>C</v>
      </c>
      <c r="AP86" s="168">
        <f t="shared" si="48"/>
        <v>1.75</v>
      </c>
      <c r="AQ86" s="167" t="str">
        <f>'DATA SISWA'!AQ83</f>
        <v>C</v>
      </c>
      <c r="AR86" s="167">
        <f t="shared" si="74"/>
        <v>1.75</v>
      </c>
      <c r="AS86" s="167" t="str">
        <f>'DATA SISWA'!AS83</f>
        <v>B</v>
      </c>
      <c r="AT86" s="168">
        <f t="shared" si="49"/>
        <v>0</v>
      </c>
      <c r="AU86" s="167" t="str">
        <f>'DATA SISWA'!AU83</f>
        <v>B</v>
      </c>
      <c r="AV86" s="167">
        <f t="shared" si="75"/>
        <v>1.75</v>
      </c>
      <c r="AW86" s="167" t="str">
        <f>'DATA SISWA'!AW83</f>
        <v>D</v>
      </c>
      <c r="AX86" s="168">
        <f t="shared" si="50"/>
        <v>0</v>
      </c>
      <c r="AY86" s="167" t="str">
        <f>'DATA SISWA'!AY83</f>
        <v>E</v>
      </c>
      <c r="AZ86" s="167">
        <f t="shared" si="76"/>
        <v>1.75</v>
      </c>
      <c r="BA86" s="167" t="str">
        <f>'DATA SISWA'!BA83</f>
        <v>E</v>
      </c>
      <c r="BB86" s="168">
        <f t="shared" si="51"/>
        <v>0</v>
      </c>
      <c r="BC86" s="167" t="str">
        <f>'DATA SISWA'!BC83</f>
        <v>A</v>
      </c>
      <c r="BD86" s="167">
        <f t="shared" si="77"/>
        <v>1.75</v>
      </c>
      <c r="BE86" s="167" t="str">
        <f>'DATA SISWA'!BE83</f>
        <v>C</v>
      </c>
      <c r="BF86" s="168">
        <f t="shared" si="52"/>
        <v>0</v>
      </c>
      <c r="BG86" s="167" t="str">
        <f>'DATA SISWA'!BG83</f>
        <v>E</v>
      </c>
      <c r="BH86" s="167">
        <f t="shared" si="78"/>
        <v>1.75</v>
      </c>
      <c r="BI86" s="167" t="str">
        <f>'DATA SISWA'!BI83</f>
        <v>B</v>
      </c>
      <c r="BJ86" s="168">
        <f t="shared" si="53"/>
        <v>1.75</v>
      </c>
      <c r="BK86" s="167" t="str">
        <f>'DATA SISWA'!BK83</f>
        <v>B</v>
      </c>
      <c r="BL86" s="167">
        <f t="shared" si="79"/>
        <v>1.75</v>
      </c>
      <c r="BM86" s="167" t="str">
        <f>'DATA SISWA'!BM83</f>
        <v>E</v>
      </c>
      <c r="BN86" s="168">
        <f t="shared" si="54"/>
        <v>1.75</v>
      </c>
      <c r="BO86" s="167" t="str">
        <f>'DATA SISWA'!BO83</f>
        <v>E</v>
      </c>
      <c r="BP86" s="167">
        <f t="shared" si="80"/>
        <v>1.75</v>
      </c>
      <c r="BQ86" s="167" t="str">
        <f>'DATA SISWA'!BQ83</f>
        <v>D</v>
      </c>
      <c r="BR86" s="168">
        <f t="shared" si="55"/>
        <v>1.75</v>
      </c>
      <c r="BS86" s="167" t="str">
        <f>'DATA SISWA'!BS83</f>
        <v>E</v>
      </c>
      <c r="BT86" s="167">
        <f t="shared" si="81"/>
        <v>1.75</v>
      </c>
      <c r="BU86" s="167" t="str">
        <f>'DATA SISWA'!BU83</f>
        <v>D</v>
      </c>
      <c r="BV86" s="168">
        <f t="shared" si="56"/>
        <v>1.75</v>
      </c>
      <c r="BW86" s="167" t="str">
        <f>'DATA SISWA'!BW83</f>
        <v>C</v>
      </c>
      <c r="BX86" s="167">
        <f t="shared" si="82"/>
        <v>0</v>
      </c>
      <c r="BY86" s="167" t="str">
        <f>'DATA SISWA'!BY83</f>
        <v>D</v>
      </c>
      <c r="BZ86" s="168">
        <f t="shared" si="57"/>
        <v>1.75</v>
      </c>
      <c r="CA86" s="167" t="str">
        <f>'DATA SISWA'!CA83</f>
        <v>A</v>
      </c>
      <c r="CB86" s="167">
        <f t="shared" si="83"/>
        <v>1.75</v>
      </c>
      <c r="CC86" s="167" t="str">
        <f>'DATA SISWA'!CC83</f>
        <v>A</v>
      </c>
      <c r="CD86" s="168">
        <f t="shared" si="58"/>
        <v>1.75</v>
      </c>
      <c r="CE86" s="167" t="str">
        <f>'DATA SISWA'!CE83</f>
        <v>D</v>
      </c>
      <c r="CF86" s="167">
        <f t="shared" si="84"/>
        <v>1.75</v>
      </c>
      <c r="CG86" s="167" t="str">
        <f>'DATA SISWA'!CG83</f>
        <v>C</v>
      </c>
      <c r="CH86" s="168">
        <f t="shared" si="59"/>
        <v>1.75</v>
      </c>
      <c r="CI86" s="85">
        <f>'DATA SISWA'!CI83</f>
        <v>4</v>
      </c>
      <c r="CJ86" s="85">
        <f>'DATA SISWA'!CJ83</f>
        <v>5</v>
      </c>
      <c r="CK86" s="85">
        <f>'DATA SISWA'!CK83</f>
        <v>6</v>
      </c>
      <c r="CL86" s="85">
        <f>'DATA SISWA'!CL83</f>
        <v>7</v>
      </c>
      <c r="CM86" s="85">
        <f>'DATA SISWA'!CM83</f>
        <v>6</v>
      </c>
      <c r="CN86" s="96">
        <f>'DATA SISWA'!CN83</f>
        <v>27</v>
      </c>
      <c r="CO86" s="96">
        <f>'DATA SISWA'!CO83</f>
        <v>13</v>
      </c>
      <c r="CP86" s="66">
        <f>'DATA SISWA'!CQ83</f>
        <v>75.25</v>
      </c>
      <c r="CQ86" s="67">
        <f t="shared" si="85"/>
        <v>75.25</v>
      </c>
      <c r="CR86" s="65" t="str">
        <f t="shared" si="86"/>
        <v>v</v>
      </c>
      <c r="CS86" s="65" t="str">
        <f t="shared" si="87"/>
        <v>-</v>
      </c>
      <c r="CT86" s="64" t="str">
        <f t="shared" si="88"/>
        <v>Pengayaan</v>
      </c>
      <c r="CW86" s="161"/>
      <c r="CX86" s="173"/>
      <c r="CY86" s="280"/>
      <c r="CZ86" s="280"/>
      <c r="DA86" s="161"/>
      <c r="DB86" s="161"/>
      <c r="DC86" s="161"/>
    </row>
    <row r="87" spans="1:107" x14ac:dyDescent="0.25">
      <c r="A87" s="86">
        <v>69</v>
      </c>
      <c r="B87" s="152" t="str">
        <f>'DATA SISWA'!C84</f>
        <v>06-</v>
      </c>
      <c r="C87" s="112" t="str">
        <f>'DATA SISWA'!D84</f>
        <v>005-</v>
      </c>
      <c r="D87" s="112" t="str">
        <f>'DATA SISWA'!E84</f>
        <v>074-</v>
      </c>
      <c r="E87" s="153">
        <f>'DATA SISWA'!F84</f>
        <v>7</v>
      </c>
      <c r="F87" s="95" t="str">
        <f>'DATA SISWA'!B84</f>
        <v>RADIKA SABRINA ANDERSON</v>
      </c>
      <c r="G87" s="166" t="str">
        <f>'DATA SISWA'!G84</f>
        <v>C</v>
      </c>
      <c r="H87" s="167">
        <f t="shared" si="60"/>
        <v>1.75</v>
      </c>
      <c r="I87" s="166" t="str">
        <f>'DATA SISWA'!I84</f>
        <v>E</v>
      </c>
      <c r="J87" s="167">
        <f t="shared" si="61"/>
        <v>1.75</v>
      </c>
      <c r="K87" s="166" t="str">
        <f>'DATA SISWA'!K84</f>
        <v>E</v>
      </c>
      <c r="L87" s="167">
        <f t="shared" si="62"/>
        <v>1.75</v>
      </c>
      <c r="M87" s="166" t="str">
        <f>'DATA SISWA'!M84</f>
        <v>B</v>
      </c>
      <c r="N87" s="167">
        <f t="shared" si="63"/>
        <v>1.75</v>
      </c>
      <c r="O87" s="166" t="str">
        <f>'DATA SISWA'!O84</f>
        <v>C</v>
      </c>
      <c r="P87" s="167">
        <f t="shared" si="64"/>
        <v>0</v>
      </c>
      <c r="Q87" s="166" t="str">
        <f>'DATA SISWA'!Q84</f>
        <v>B</v>
      </c>
      <c r="R87" s="167">
        <f t="shared" si="65"/>
        <v>1.75</v>
      </c>
      <c r="S87" s="166" t="str">
        <f>'DATA SISWA'!S84</f>
        <v>D</v>
      </c>
      <c r="T87" s="167">
        <f t="shared" si="66"/>
        <v>1.75</v>
      </c>
      <c r="U87" s="166" t="str">
        <f>'DATA SISWA'!U84</f>
        <v>C</v>
      </c>
      <c r="V87" s="167">
        <f t="shared" si="67"/>
        <v>0</v>
      </c>
      <c r="W87" s="166" t="str">
        <f>'DATA SISWA'!W84</f>
        <v>C</v>
      </c>
      <c r="X87" s="167">
        <f t="shared" si="68"/>
        <v>0</v>
      </c>
      <c r="Y87" s="166" t="str">
        <f>'DATA SISWA'!Y84</f>
        <v>C</v>
      </c>
      <c r="Z87" s="167">
        <f t="shared" si="69"/>
        <v>1.75</v>
      </c>
      <c r="AA87" s="166" t="str">
        <f>'DATA SISWA'!AA84</f>
        <v>C</v>
      </c>
      <c r="AB87" s="167">
        <f t="shared" si="70"/>
        <v>1.75</v>
      </c>
      <c r="AC87" s="167" t="str">
        <f>'DATA SISWA'!AC84</f>
        <v>B</v>
      </c>
      <c r="AD87" s="168">
        <f t="shared" si="45"/>
        <v>1.75</v>
      </c>
      <c r="AE87" s="167" t="str">
        <f>'DATA SISWA'!AE84</f>
        <v>A</v>
      </c>
      <c r="AF87" s="167">
        <f t="shared" si="71"/>
        <v>1.75</v>
      </c>
      <c r="AG87" s="167" t="str">
        <f>'DATA SISWA'!AG84</f>
        <v>B</v>
      </c>
      <c r="AH87" s="168">
        <f t="shared" si="46"/>
        <v>0</v>
      </c>
      <c r="AI87" s="167" t="str">
        <f>'DATA SISWA'!AI84</f>
        <v>A</v>
      </c>
      <c r="AJ87" s="167">
        <f t="shared" si="72"/>
        <v>0</v>
      </c>
      <c r="AK87" s="167" t="str">
        <f>'DATA SISWA'!AK84</f>
        <v>C</v>
      </c>
      <c r="AL87" s="168">
        <f t="shared" si="47"/>
        <v>1.75</v>
      </c>
      <c r="AM87" s="167" t="str">
        <f>'DATA SISWA'!AM84</f>
        <v>E</v>
      </c>
      <c r="AN87" s="167">
        <f t="shared" si="73"/>
        <v>0</v>
      </c>
      <c r="AO87" s="167" t="str">
        <f>'DATA SISWA'!AO84</f>
        <v>C</v>
      </c>
      <c r="AP87" s="168">
        <f t="shared" si="48"/>
        <v>1.75</v>
      </c>
      <c r="AQ87" s="167" t="str">
        <f>'DATA SISWA'!AQ84</f>
        <v>C</v>
      </c>
      <c r="AR87" s="167">
        <f t="shared" si="74"/>
        <v>1.75</v>
      </c>
      <c r="AS87" s="167" t="str">
        <f>'DATA SISWA'!AS84</f>
        <v>B</v>
      </c>
      <c r="AT87" s="168">
        <f t="shared" si="49"/>
        <v>0</v>
      </c>
      <c r="AU87" s="167" t="str">
        <f>'DATA SISWA'!AU84</f>
        <v>B</v>
      </c>
      <c r="AV87" s="167">
        <f t="shared" si="75"/>
        <v>1.75</v>
      </c>
      <c r="AW87" s="167" t="str">
        <f>'DATA SISWA'!AW84</f>
        <v>E</v>
      </c>
      <c r="AX87" s="168">
        <f t="shared" si="50"/>
        <v>0</v>
      </c>
      <c r="AY87" s="167" t="str">
        <f>'DATA SISWA'!AY84</f>
        <v>D</v>
      </c>
      <c r="AZ87" s="167">
        <f t="shared" si="76"/>
        <v>0</v>
      </c>
      <c r="BA87" s="167" t="str">
        <f>'DATA SISWA'!BA84</f>
        <v>E</v>
      </c>
      <c r="BB87" s="168">
        <f t="shared" si="51"/>
        <v>0</v>
      </c>
      <c r="BC87" s="167" t="str">
        <f>'DATA SISWA'!BC84</f>
        <v>E</v>
      </c>
      <c r="BD87" s="167">
        <f t="shared" si="77"/>
        <v>0</v>
      </c>
      <c r="BE87" s="167" t="str">
        <f>'DATA SISWA'!BE84</f>
        <v>D</v>
      </c>
      <c r="BF87" s="168">
        <f t="shared" si="52"/>
        <v>0</v>
      </c>
      <c r="BG87" s="167" t="str">
        <f>'DATA SISWA'!BG84</f>
        <v>E</v>
      </c>
      <c r="BH87" s="167">
        <f t="shared" si="78"/>
        <v>1.75</v>
      </c>
      <c r="BI87" s="167" t="str">
        <f>'DATA SISWA'!BI84</f>
        <v>B</v>
      </c>
      <c r="BJ87" s="168">
        <f t="shared" si="53"/>
        <v>1.75</v>
      </c>
      <c r="BK87" s="167" t="str">
        <f>'DATA SISWA'!BK84</f>
        <v>B</v>
      </c>
      <c r="BL87" s="167">
        <f t="shared" si="79"/>
        <v>1.75</v>
      </c>
      <c r="BM87" s="167" t="str">
        <f>'DATA SISWA'!BM84</f>
        <v>E</v>
      </c>
      <c r="BN87" s="168">
        <f t="shared" si="54"/>
        <v>1.75</v>
      </c>
      <c r="BO87" s="167" t="str">
        <f>'DATA SISWA'!BO84</f>
        <v>E</v>
      </c>
      <c r="BP87" s="167">
        <f t="shared" si="80"/>
        <v>1.75</v>
      </c>
      <c r="BQ87" s="167" t="str">
        <f>'DATA SISWA'!BQ84</f>
        <v>D</v>
      </c>
      <c r="BR87" s="168">
        <f t="shared" si="55"/>
        <v>1.75</v>
      </c>
      <c r="BS87" s="167" t="str">
        <f>'DATA SISWA'!BS84</f>
        <v>E</v>
      </c>
      <c r="BT87" s="167">
        <f t="shared" si="81"/>
        <v>1.75</v>
      </c>
      <c r="BU87" s="167" t="str">
        <f>'DATA SISWA'!BU84</f>
        <v>D</v>
      </c>
      <c r="BV87" s="168">
        <f t="shared" si="56"/>
        <v>1.75</v>
      </c>
      <c r="BW87" s="167" t="str">
        <f>'DATA SISWA'!BW84</f>
        <v>D</v>
      </c>
      <c r="BX87" s="167">
        <f t="shared" si="82"/>
        <v>0</v>
      </c>
      <c r="BY87" s="167" t="str">
        <f>'DATA SISWA'!BY84</f>
        <v>B</v>
      </c>
      <c r="BZ87" s="168">
        <f t="shared" si="57"/>
        <v>0</v>
      </c>
      <c r="CA87" s="167" t="str">
        <f>'DATA SISWA'!CA84</f>
        <v>A</v>
      </c>
      <c r="CB87" s="167">
        <f t="shared" si="83"/>
        <v>1.75</v>
      </c>
      <c r="CC87" s="167" t="str">
        <f>'DATA SISWA'!CC84</f>
        <v>A</v>
      </c>
      <c r="CD87" s="168">
        <f t="shared" si="58"/>
        <v>1.75</v>
      </c>
      <c r="CE87" s="167" t="str">
        <f>'DATA SISWA'!CE84</f>
        <v>D</v>
      </c>
      <c r="CF87" s="167">
        <f t="shared" si="84"/>
        <v>1.75</v>
      </c>
      <c r="CG87" s="167" t="str">
        <f>'DATA SISWA'!CG84</f>
        <v>C</v>
      </c>
      <c r="CH87" s="168">
        <f t="shared" si="59"/>
        <v>1.75</v>
      </c>
      <c r="CI87" s="85">
        <f>'DATA SISWA'!CI84</f>
        <v>4</v>
      </c>
      <c r="CJ87" s="85">
        <f>'DATA SISWA'!CJ84</f>
        <v>5</v>
      </c>
      <c r="CK87" s="85">
        <f>'DATA SISWA'!CK84</f>
        <v>6</v>
      </c>
      <c r="CL87" s="85">
        <f>'DATA SISWA'!CL84</f>
        <v>7</v>
      </c>
      <c r="CM87" s="85">
        <f>'DATA SISWA'!CM84</f>
        <v>6</v>
      </c>
      <c r="CN87" s="96">
        <f>'DATA SISWA'!CN84</f>
        <v>26</v>
      </c>
      <c r="CO87" s="96">
        <f>'DATA SISWA'!CO84</f>
        <v>14</v>
      </c>
      <c r="CP87" s="66">
        <f>'DATA SISWA'!CQ84</f>
        <v>73.5</v>
      </c>
      <c r="CQ87" s="67">
        <f t="shared" si="85"/>
        <v>73.5</v>
      </c>
      <c r="CR87" s="65" t="str">
        <f t="shared" si="86"/>
        <v>v</v>
      </c>
      <c r="CS87" s="65" t="str">
        <f t="shared" si="87"/>
        <v>-</v>
      </c>
      <c r="CT87" s="64" t="str">
        <f t="shared" si="88"/>
        <v>Tuntas</v>
      </c>
      <c r="CW87" s="161"/>
      <c r="CX87" s="173"/>
      <c r="CY87" s="280"/>
      <c r="CZ87" s="280"/>
      <c r="DA87" s="161"/>
      <c r="DB87" s="161"/>
      <c r="DC87" s="161"/>
    </row>
    <row r="88" spans="1:107" x14ac:dyDescent="0.25">
      <c r="A88" s="87">
        <v>70</v>
      </c>
      <c r="B88" s="152" t="str">
        <f>'DATA SISWA'!C85</f>
        <v>06-</v>
      </c>
      <c r="C88" s="112" t="str">
        <f>'DATA SISWA'!D85</f>
        <v>005-</v>
      </c>
      <c r="D88" s="112" t="str">
        <f>'DATA SISWA'!E85</f>
        <v>075-</v>
      </c>
      <c r="E88" s="153">
        <f>'DATA SISWA'!F85</f>
        <v>6</v>
      </c>
      <c r="F88" s="95" t="str">
        <f>'DATA SISWA'!B85</f>
        <v>RIRIN WIDYASARI</v>
      </c>
      <c r="G88" s="166" t="str">
        <f>'DATA SISWA'!G85</f>
        <v>C</v>
      </c>
      <c r="H88" s="167">
        <f t="shared" si="60"/>
        <v>1.75</v>
      </c>
      <c r="I88" s="166" t="str">
        <f>'DATA SISWA'!I85</f>
        <v>E</v>
      </c>
      <c r="J88" s="167">
        <f t="shared" si="61"/>
        <v>1.75</v>
      </c>
      <c r="K88" s="166" t="str">
        <f>'DATA SISWA'!K85</f>
        <v>E</v>
      </c>
      <c r="L88" s="167">
        <f t="shared" si="62"/>
        <v>1.75</v>
      </c>
      <c r="M88" s="166" t="str">
        <f>'DATA SISWA'!M85</f>
        <v>C</v>
      </c>
      <c r="N88" s="167">
        <f t="shared" si="63"/>
        <v>0</v>
      </c>
      <c r="O88" s="166" t="str">
        <f>'DATA SISWA'!O85</f>
        <v>B</v>
      </c>
      <c r="P88" s="167">
        <f t="shared" si="64"/>
        <v>1.75</v>
      </c>
      <c r="Q88" s="166" t="str">
        <f>'DATA SISWA'!Q85</f>
        <v>E</v>
      </c>
      <c r="R88" s="167">
        <f t="shared" si="65"/>
        <v>0</v>
      </c>
      <c r="S88" s="166" t="str">
        <f>'DATA SISWA'!S85</f>
        <v>D</v>
      </c>
      <c r="T88" s="167">
        <f t="shared" si="66"/>
        <v>1.75</v>
      </c>
      <c r="U88" s="166" t="str">
        <f>'DATA SISWA'!U85</f>
        <v>C</v>
      </c>
      <c r="V88" s="167">
        <f t="shared" si="67"/>
        <v>0</v>
      </c>
      <c r="W88" s="166" t="str">
        <f>'DATA SISWA'!W85</f>
        <v>B</v>
      </c>
      <c r="X88" s="167">
        <f t="shared" si="68"/>
        <v>0</v>
      </c>
      <c r="Y88" s="166" t="str">
        <f>'DATA SISWA'!Y85</f>
        <v>C</v>
      </c>
      <c r="Z88" s="167">
        <f t="shared" si="69"/>
        <v>1.75</v>
      </c>
      <c r="AA88" s="166" t="str">
        <f>'DATA SISWA'!AA85</f>
        <v>A</v>
      </c>
      <c r="AB88" s="167">
        <f t="shared" si="70"/>
        <v>0</v>
      </c>
      <c r="AC88" s="167" t="str">
        <f>'DATA SISWA'!AC85</f>
        <v>E</v>
      </c>
      <c r="AD88" s="168">
        <f t="shared" si="45"/>
        <v>0</v>
      </c>
      <c r="AE88" s="167" t="str">
        <f>'DATA SISWA'!AE85</f>
        <v>A</v>
      </c>
      <c r="AF88" s="167">
        <f t="shared" si="71"/>
        <v>1.75</v>
      </c>
      <c r="AG88" s="167" t="str">
        <f>'DATA SISWA'!AG85</f>
        <v>A</v>
      </c>
      <c r="AH88" s="168">
        <f t="shared" si="46"/>
        <v>1.75</v>
      </c>
      <c r="AI88" s="167" t="str">
        <f>'DATA SISWA'!AI85</f>
        <v>A</v>
      </c>
      <c r="AJ88" s="167">
        <f t="shared" si="72"/>
        <v>0</v>
      </c>
      <c r="AK88" s="167" t="str">
        <f>'DATA SISWA'!AK85</f>
        <v>C</v>
      </c>
      <c r="AL88" s="168">
        <f t="shared" si="47"/>
        <v>1.75</v>
      </c>
      <c r="AM88" s="167" t="str">
        <f>'DATA SISWA'!AM85</f>
        <v>E</v>
      </c>
      <c r="AN88" s="167">
        <f t="shared" si="73"/>
        <v>0</v>
      </c>
      <c r="AO88" s="167" t="str">
        <f>'DATA SISWA'!AO85</f>
        <v>D</v>
      </c>
      <c r="AP88" s="168">
        <f t="shared" si="48"/>
        <v>0</v>
      </c>
      <c r="AQ88" s="167" t="str">
        <f>'DATA SISWA'!AQ85</f>
        <v>C</v>
      </c>
      <c r="AR88" s="167">
        <f t="shared" si="74"/>
        <v>1.75</v>
      </c>
      <c r="AS88" s="167" t="str">
        <f>'DATA SISWA'!AS85</f>
        <v>C</v>
      </c>
      <c r="AT88" s="168">
        <f t="shared" si="49"/>
        <v>0</v>
      </c>
      <c r="AU88" s="167" t="str">
        <f>'DATA SISWA'!AU85</f>
        <v>B</v>
      </c>
      <c r="AV88" s="167">
        <f t="shared" si="75"/>
        <v>1.75</v>
      </c>
      <c r="AW88" s="167" t="str">
        <f>'DATA SISWA'!AW85</f>
        <v>E</v>
      </c>
      <c r="AX88" s="168">
        <f t="shared" si="50"/>
        <v>0</v>
      </c>
      <c r="AY88" s="167" t="str">
        <f>'DATA SISWA'!AY85</f>
        <v>D</v>
      </c>
      <c r="AZ88" s="167">
        <f t="shared" si="76"/>
        <v>0</v>
      </c>
      <c r="BA88" s="167" t="str">
        <f>'DATA SISWA'!BA85</f>
        <v>E</v>
      </c>
      <c r="BB88" s="168">
        <f t="shared" si="51"/>
        <v>0</v>
      </c>
      <c r="BC88" s="167" t="str">
        <f>'DATA SISWA'!BC85</f>
        <v>A</v>
      </c>
      <c r="BD88" s="167">
        <f t="shared" si="77"/>
        <v>1.75</v>
      </c>
      <c r="BE88" s="167" t="str">
        <f>'DATA SISWA'!BE85</f>
        <v>B</v>
      </c>
      <c r="BF88" s="168">
        <f t="shared" si="52"/>
        <v>0</v>
      </c>
      <c r="BG88" s="167" t="str">
        <f>'DATA SISWA'!BG85</f>
        <v>E</v>
      </c>
      <c r="BH88" s="167">
        <f t="shared" si="78"/>
        <v>1.75</v>
      </c>
      <c r="BI88" s="167" t="str">
        <f>'DATA SISWA'!BI85</f>
        <v>B</v>
      </c>
      <c r="BJ88" s="168">
        <f t="shared" si="53"/>
        <v>1.75</v>
      </c>
      <c r="BK88" s="167" t="str">
        <f>'DATA SISWA'!BK85</f>
        <v>D</v>
      </c>
      <c r="BL88" s="167">
        <f t="shared" si="79"/>
        <v>0</v>
      </c>
      <c r="BM88" s="167" t="str">
        <f>'DATA SISWA'!BM85</f>
        <v>E</v>
      </c>
      <c r="BN88" s="168">
        <f t="shared" si="54"/>
        <v>1.75</v>
      </c>
      <c r="BO88" s="167" t="str">
        <f>'DATA SISWA'!BO85</f>
        <v>B</v>
      </c>
      <c r="BP88" s="167">
        <f t="shared" si="80"/>
        <v>0</v>
      </c>
      <c r="BQ88" s="167" t="str">
        <f>'DATA SISWA'!BQ85</f>
        <v>D</v>
      </c>
      <c r="BR88" s="168">
        <f t="shared" si="55"/>
        <v>1.75</v>
      </c>
      <c r="BS88" s="167" t="str">
        <f>'DATA SISWA'!BS85</f>
        <v>E</v>
      </c>
      <c r="BT88" s="167">
        <f t="shared" si="81"/>
        <v>1.75</v>
      </c>
      <c r="BU88" s="167" t="str">
        <f>'DATA SISWA'!BU85</f>
        <v>D</v>
      </c>
      <c r="BV88" s="168">
        <f t="shared" si="56"/>
        <v>1.75</v>
      </c>
      <c r="BW88" s="167" t="str">
        <f>'DATA SISWA'!BW85</f>
        <v>A</v>
      </c>
      <c r="BX88" s="167">
        <f t="shared" si="82"/>
        <v>1.75</v>
      </c>
      <c r="BY88" s="167" t="str">
        <f>'DATA SISWA'!BY85</f>
        <v>D</v>
      </c>
      <c r="BZ88" s="168">
        <f t="shared" si="57"/>
        <v>1.75</v>
      </c>
      <c r="CA88" s="167" t="str">
        <f>'DATA SISWA'!CA85</f>
        <v>A</v>
      </c>
      <c r="CB88" s="167">
        <f t="shared" si="83"/>
        <v>1.75</v>
      </c>
      <c r="CC88" s="167" t="str">
        <f>'DATA SISWA'!CC85</f>
        <v>A</v>
      </c>
      <c r="CD88" s="168">
        <f t="shared" si="58"/>
        <v>1.75</v>
      </c>
      <c r="CE88" s="167" t="str">
        <f>'DATA SISWA'!CE85</f>
        <v>D</v>
      </c>
      <c r="CF88" s="167">
        <f t="shared" si="84"/>
        <v>1.75</v>
      </c>
      <c r="CG88" s="167" t="str">
        <f>'DATA SISWA'!CG85</f>
        <v>C</v>
      </c>
      <c r="CH88" s="168">
        <f t="shared" si="59"/>
        <v>1.75</v>
      </c>
      <c r="CI88" s="85">
        <f>'DATA SISWA'!CI85</f>
        <v>2</v>
      </c>
      <c r="CJ88" s="85">
        <f>'DATA SISWA'!CJ85</f>
        <v>5</v>
      </c>
      <c r="CK88" s="85">
        <f>'DATA SISWA'!CK85</f>
        <v>4</v>
      </c>
      <c r="CL88" s="85">
        <f>'DATA SISWA'!CL85</f>
        <v>6</v>
      </c>
      <c r="CM88" s="85">
        <f>'DATA SISWA'!CM85</f>
        <v>5</v>
      </c>
      <c r="CN88" s="96">
        <f>'DATA SISWA'!CN85</f>
        <v>24</v>
      </c>
      <c r="CO88" s="96">
        <f>'DATA SISWA'!CO85</f>
        <v>16</v>
      </c>
      <c r="CP88" s="66">
        <f>'DATA SISWA'!CQ85</f>
        <v>64</v>
      </c>
      <c r="CQ88" s="67">
        <f t="shared" si="85"/>
        <v>64</v>
      </c>
      <c r="CR88" s="65" t="str">
        <f t="shared" si="86"/>
        <v>v</v>
      </c>
      <c r="CS88" s="65" t="str">
        <f t="shared" si="87"/>
        <v>-</v>
      </c>
      <c r="CT88" s="64" t="str">
        <f t="shared" si="88"/>
        <v>Tuntas</v>
      </c>
      <c r="CW88" s="161"/>
      <c r="CX88" s="173"/>
      <c r="CY88" s="280"/>
      <c r="CZ88" s="280"/>
      <c r="DA88" s="161"/>
      <c r="DB88" s="161"/>
      <c r="DC88" s="161"/>
    </row>
    <row r="89" spans="1:107" x14ac:dyDescent="0.25">
      <c r="A89" s="87">
        <v>71</v>
      </c>
      <c r="B89" s="152" t="str">
        <f>'DATA SISWA'!C86</f>
        <v>06-</v>
      </c>
      <c r="C89" s="112" t="str">
        <f>'DATA SISWA'!D86</f>
        <v>005-</v>
      </c>
      <c r="D89" s="112" t="str">
        <f>'DATA SISWA'!E86</f>
        <v>076-</v>
      </c>
      <c r="E89" s="153">
        <f>'DATA SISWA'!F86</f>
        <v>5</v>
      </c>
      <c r="F89" s="95" t="str">
        <f>'DATA SISWA'!B86</f>
        <v>SALEHA</v>
      </c>
      <c r="G89" s="166" t="str">
        <f>'DATA SISWA'!G86</f>
        <v>C</v>
      </c>
      <c r="H89" s="167">
        <f t="shared" si="60"/>
        <v>1.75</v>
      </c>
      <c r="I89" s="166" t="str">
        <f>'DATA SISWA'!I86</f>
        <v>E</v>
      </c>
      <c r="J89" s="167">
        <f t="shared" si="61"/>
        <v>1.75</v>
      </c>
      <c r="K89" s="166" t="str">
        <f>'DATA SISWA'!K86</f>
        <v>E</v>
      </c>
      <c r="L89" s="167">
        <f t="shared" si="62"/>
        <v>1.75</v>
      </c>
      <c r="M89" s="166" t="str">
        <f>'DATA SISWA'!M86</f>
        <v>B</v>
      </c>
      <c r="N89" s="167">
        <f t="shared" si="63"/>
        <v>1.75</v>
      </c>
      <c r="O89" s="166" t="str">
        <f>'DATA SISWA'!O86</f>
        <v>E</v>
      </c>
      <c r="P89" s="167">
        <f t="shared" si="64"/>
        <v>0</v>
      </c>
      <c r="Q89" s="166" t="str">
        <f>'DATA SISWA'!Q86</f>
        <v>A</v>
      </c>
      <c r="R89" s="167">
        <f t="shared" si="65"/>
        <v>0</v>
      </c>
      <c r="S89" s="166" t="str">
        <f>'DATA SISWA'!S86</f>
        <v>D</v>
      </c>
      <c r="T89" s="167">
        <f t="shared" si="66"/>
        <v>1.75</v>
      </c>
      <c r="U89" s="166" t="str">
        <f>'DATA SISWA'!U86</f>
        <v>C</v>
      </c>
      <c r="V89" s="167">
        <f t="shared" si="67"/>
        <v>0</v>
      </c>
      <c r="W89" s="166" t="str">
        <f>'DATA SISWA'!W86</f>
        <v>B</v>
      </c>
      <c r="X89" s="167">
        <f t="shared" si="68"/>
        <v>0</v>
      </c>
      <c r="Y89" s="166" t="str">
        <f>'DATA SISWA'!Y86</f>
        <v>A</v>
      </c>
      <c r="Z89" s="167">
        <f t="shared" si="69"/>
        <v>0</v>
      </c>
      <c r="AA89" s="166" t="str">
        <f>'DATA SISWA'!AA86</f>
        <v>C</v>
      </c>
      <c r="AB89" s="167">
        <f t="shared" si="70"/>
        <v>1.75</v>
      </c>
      <c r="AC89" s="167" t="str">
        <f>'DATA SISWA'!AC86</f>
        <v>B</v>
      </c>
      <c r="AD89" s="168">
        <f t="shared" si="45"/>
        <v>1.75</v>
      </c>
      <c r="AE89" s="167" t="str">
        <f>'DATA SISWA'!AE86</f>
        <v>C</v>
      </c>
      <c r="AF89" s="167">
        <f t="shared" si="71"/>
        <v>0</v>
      </c>
      <c r="AG89" s="167" t="str">
        <f>'DATA SISWA'!AG86</f>
        <v>A</v>
      </c>
      <c r="AH89" s="168">
        <f t="shared" si="46"/>
        <v>1.75</v>
      </c>
      <c r="AI89" s="167" t="str">
        <f>'DATA SISWA'!AI86</f>
        <v>A</v>
      </c>
      <c r="AJ89" s="167">
        <f t="shared" si="72"/>
        <v>0</v>
      </c>
      <c r="AK89" s="167" t="str">
        <f>'DATA SISWA'!AK86</f>
        <v>C</v>
      </c>
      <c r="AL89" s="168">
        <f t="shared" si="47"/>
        <v>1.75</v>
      </c>
      <c r="AM89" s="167" t="str">
        <f>'DATA SISWA'!AM86</f>
        <v>E</v>
      </c>
      <c r="AN89" s="167">
        <f t="shared" si="73"/>
        <v>0</v>
      </c>
      <c r="AO89" s="167" t="str">
        <f>'DATA SISWA'!AO86</f>
        <v>C</v>
      </c>
      <c r="AP89" s="168">
        <f t="shared" si="48"/>
        <v>1.75</v>
      </c>
      <c r="AQ89" s="167" t="str">
        <f>'DATA SISWA'!AQ86</f>
        <v>C</v>
      </c>
      <c r="AR89" s="167">
        <f t="shared" si="74"/>
        <v>1.75</v>
      </c>
      <c r="AS89" s="167" t="str">
        <f>'DATA SISWA'!AS86</f>
        <v>C</v>
      </c>
      <c r="AT89" s="168">
        <f t="shared" si="49"/>
        <v>0</v>
      </c>
      <c r="AU89" s="167" t="str">
        <f>'DATA SISWA'!AU86</f>
        <v>B</v>
      </c>
      <c r="AV89" s="167">
        <f t="shared" si="75"/>
        <v>1.75</v>
      </c>
      <c r="AW89" s="167" t="str">
        <f>'DATA SISWA'!AW86</f>
        <v>E</v>
      </c>
      <c r="AX89" s="168">
        <f t="shared" si="50"/>
        <v>0</v>
      </c>
      <c r="AY89" s="167" t="str">
        <f>'DATA SISWA'!AY86</f>
        <v>D</v>
      </c>
      <c r="AZ89" s="167">
        <f t="shared" si="76"/>
        <v>0</v>
      </c>
      <c r="BA89" s="167" t="str">
        <f>'DATA SISWA'!BA86</f>
        <v>D</v>
      </c>
      <c r="BB89" s="168">
        <f t="shared" si="51"/>
        <v>0</v>
      </c>
      <c r="BC89" s="167" t="str">
        <f>'DATA SISWA'!BC86</f>
        <v>A</v>
      </c>
      <c r="BD89" s="167">
        <f t="shared" si="77"/>
        <v>1.75</v>
      </c>
      <c r="BE89" s="167" t="str">
        <f>'DATA SISWA'!BE86</f>
        <v>A</v>
      </c>
      <c r="BF89" s="168">
        <f t="shared" si="52"/>
        <v>0</v>
      </c>
      <c r="BG89" s="167" t="str">
        <f>'DATA SISWA'!BG86</f>
        <v>E</v>
      </c>
      <c r="BH89" s="167">
        <f t="shared" si="78"/>
        <v>1.75</v>
      </c>
      <c r="BI89" s="167" t="str">
        <f>'DATA SISWA'!BI86</f>
        <v>B</v>
      </c>
      <c r="BJ89" s="168">
        <f t="shared" si="53"/>
        <v>1.75</v>
      </c>
      <c r="BK89" s="167" t="str">
        <f>'DATA SISWA'!BK86</f>
        <v>B</v>
      </c>
      <c r="BL89" s="167">
        <f t="shared" si="79"/>
        <v>1.75</v>
      </c>
      <c r="BM89" s="167" t="str">
        <f>'DATA SISWA'!BM86</f>
        <v>E</v>
      </c>
      <c r="BN89" s="168">
        <f t="shared" si="54"/>
        <v>1.75</v>
      </c>
      <c r="BO89" s="167" t="str">
        <f>'DATA SISWA'!BO86</f>
        <v>E</v>
      </c>
      <c r="BP89" s="167">
        <f t="shared" si="80"/>
        <v>1.75</v>
      </c>
      <c r="BQ89" s="167" t="str">
        <f>'DATA SISWA'!BQ86</f>
        <v>D</v>
      </c>
      <c r="BR89" s="168">
        <f t="shared" si="55"/>
        <v>1.75</v>
      </c>
      <c r="BS89" s="167" t="str">
        <f>'DATA SISWA'!BS86</f>
        <v>E</v>
      </c>
      <c r="BT89" s="167">
        <f t="shared" si="81"/>
        <v>1.75</v>
      </c>
      <c r="BU89" s="167" t="str">
        <f>'DATA SISWA'!BU86</f>
        <v>D</v>
      </c>
      <c r="BV89" s="168">
        <f t="shared" si="56"/>
        <v>1.75</v>
      </c>
      <c r="BW89" s="167" t="str">
        <f>'DATA SISWA'!BW86</f>
        <v>B</v>
      </c>
      <c r="BX89" s="167">
        <f t="shared" si="82"/>
        <v>0</v>
      </c>
      <c r="BY89" s="167" t="str">
        <f>'DATA SISWA'!BY86</f>
        <v>D</v>
      </c>
      <c r="BZ89" s="168">
        <f t="shared" si="57"/>
        <v>1.75</v>
      </c>
      <c r="CA89" s="167" t="str">
        <f>'DATA SISWA'!CA86</f>
        <v>A</v>
      </c>
      <c r="CB89" s="167">
        <f t="shared" si="83"/>
        <v>1.75</v>
      </c>
      <c r="CC89" s="167" t="str">
        <f>'DATA SISWA'!CC86</f>
        <v>D</v>
      </c>
      <c r="CD89" s="168">
        <f t="shared" si="58"/>
        <v>0</v>
      </c>
      <c r="CE89" s="167" t="str">
        <f>'DATA SISWA'!CE86</f>
        <v>D</v>
      </c>
      <c r="CF89" s="167">
        <f t="shared" si="84"/>
        <v>1.75</v>
      </c>
      <c r="CG89" s="167" t="str">
        <f>'DATA SISWA'!CG86</f>
        <v>E</v>
      </c>
      <c r="CH89" s="168">
        <f t="shared" si="59"/>
        <v>0</v>
      </c>
      <c r="CI89" s="85">
        <f>'DATA SISWA'!CI86</f>
        <v>2</v>
      </c>
      <c r="CJ89" s="85">
        <f>'DATA SISWA'!CJ86</f>
        <v>5</v>
      </c>
      <c r="CK89" s="85">
        <f>'DATA SISWA'!CK86</f>
        <v>7</v>
      </c>
      <c r="CL89" s="85">
        <f>'DATA SISWA'!CL86</f>
        <v>5</v>
      </c>
      <c r="CM89" s="85">
        <f>'DATA SISWA'!CM86</f>
        <v>6</v>
      </c>
      <c r="CN89" s="96">
        <f>'DATA SISWA'!CN86</f>
        <v>24</v>
      </c>
      <c r="CO89" s="96">
        <f>'DATA SISWA'!CO86</f>
        <v>16</v>
      </c>
      <c r="CP89" s="66">
        <f>'DATA SISWA'!CQ86</f>
        <v>67</v>
      </c>
      <c r="CQ89" s="67">
        <f t="shared" si="85"/>
        <v>67</v>
      </c>
      <c r="CR89" s="65" t="str">
        <f t="shared" si="86"/>
        <v>v</v>
      </c>
      <c r="CS89" s="65" t="str">
        <f t="shared" si="87"/>
        <v>-</v>
      </c>
      <c r="CT89" s="64" t="str">
        <f t="shared" si="88"/>
        <v>Tuntas</v>
      </c>
      <c r="CW89" s="161"/>
      <c r="CX89" s="173"/>
      <c r="CY89" s="280"/>
      <c r="CZ89" s="280"/>
      <c r="DA89" s="161"/>
      <c r="DB89" s="161"/>
      <c r="DC89" s="161"/>
    </row>
    <row r="90" spans="1:107" x14ac:dyDescent="0.25">
      <c r="A90" s="86">
        <v>72</v>
      </c>
      <c r="B90" s="152" t="str">
        <f>'DATA SISWA'!C87</f>
        <v>06-</v>
      </c>
      <c r="C90" s="112" t="str">
        <f>'DATA SISWA'!D87</f>
        <v>005-</v>
      </c>
      <c r="D90" s="112" t="str">
        <f>'DATA SISWA'!E87</f>
        <v>077-</v>
      </c>
      <c r="E90" s="153">
        <f>'DATA SISWA'!F87</f>
        <v>4</v>
      </c>
      <c r="F90" s="95" t="str">
        <f>'DATA SISWA'!B87</f>
        <v>SELLIA FAUZI</v>
      </c>
      <c r="G90" s="166" t="str">
        <f>'DATA SISWA'!G87</f>
        <v>E</v>
      </c>
      <c r="H90" s="167">
        <f t="shared" si="60"/>
        <v>0</v>
      </c>
      <c r="I90" s="166" t="str">
        <f>'DATA SISWA'!I87</f>
        <v>E</v>
      </c>
      <c r="J90" s="167">
        <f t="shared" si="61"/>
        <v>1.75</v>
      </c>
      <c r="K90" s="166" t="str">
        <f>'DATA SISWA'!K87</f>
        <v>E</v>
      </c>
      <c r="L90" s="167">
        <f t="shared" si="62"/>
        <v>1.75</v>
      </c>
      <c r="M90" s="166" t="str">
        <f>'DATA SISWA'!M87</f>
        <v>B</v>
      </c>
      <c r="N90" s="167">
        <f t="shared" si="63"/>
        <v>1.75</v>
      </c>
      <c r="O90" s="166" t="str">
        <f>'DATA SISWA'!O87</f>
        <v>D</v>
      </c>
      <c r="P90" s="167">
        <f t="shared" si="64"/>
        <v>0</v>
      </c>
      <c r="Q90" s="166" t="str">
        <f>'DATA SISWA'!Q87</f>
        <v>B</v>
      </c>
      <c r="R90" s="167">
        <f t="shared" si="65"/>
        <v>1.75</v>
      </c>
      <c r="S90" s="166" t="str">
        <f>'DATA SISWA'!S87</f>
        <v>D</v>
      </c>
      <c r="T90" s="167">
        <f t="shared" si="66"/>
        <v>1.75</v>
      </c>
      <c r="U90" s="166" t="str">
        <f>'DATA SISWA'!U87</f>
        <v>C</v>
      </c>
      <c r="V90" s="167">
        <f t="shared" si="67"/>
        <v>0</v>
      </c>
      <c r="W90" s="166" t="str">
        <f>'DATA SISWA'!W87</f>
        <v>B</v>
      </c>
      <c r="X90" s="167">
        <f t="shared" si="68"/>
        <v>0</v>
      </c>
      <c r="Y90" s="166" t="str">
        <f>'DATA SISWA'!Y87</f>
        <v>C</v>
      </c>
      <c r="Z90" s="167">
        <f t="shared" si="69"/>
        <v>1.75</v>
      </c>
      <c r="AA90" s="166" t="str">
        <f>'DATA SISWA'!AA87</f>
        <v>C</v>
      </c>
      <c r="AB90" s="167">
        <f t="shared" si="70"/>
        <v>1.75</v>
      </c>
      <c r="AC90" s="167" t="str">
        <f>'DATA SISWA'!AC87</f>
        <v>E</v>
      </c>
      <c r="AD90" s="168">
        <f t="shared" si="45"/>
        <v>0</v>
      </c>
      <c r="AE90" s="167" t="str">
        <f>'DATA SISWA'!AE87</f>
        <v>A</v>
      </c>
      <c r="AF90" s="167">
        <f t="shared" si="71"/>
        <v>1.75</v>
      </c>
      <c r="AG90" s="167" t="str">
        <f>'DATA SISWA'!AG87</f>
        <v>A</v>
      </c>
      <c r="AH90" s="168">
        <f t="shared" si="46"/>
        <v>1.75</v>
      </c>
      <c r="AI90" s="167" t="str">
        <f>'DATA SISWA'!AI87</f>
        <v>E</v>
      </c>
      <c r="AJ90" s="167">
        <f t="shared" si="72"/>
        <v>1.75</v>
      </c>
      <c r="AK90" s="167" t="str">
        <f>'DATA SISWA'!AK87</f>
        <v>C</v>
      </c>
      <c r="AL90" s="168">
        <f t="shared" si="47"/>
        <v>1.75</v>
      </c>
      <c r="AM90" s="167" t="str">
        <f>'DATA SISWA'!AM87</f>
        <v>E</v>
      </c>
      <c r="AN90" s="167">
        <f t="shared" si="73"/>
        <v>0</v>
      </c>
      <c r="AO90" s="167" t="str">
        <f>'DATA SISWA'!AO87</f>
        <v>C</v>
      </c>
      <c r="AP90" s="168">
        <f t="shared" si="48"/>
        <v>1.75</v>
      </c>
      <c r="AQ90" s="167" t="str">
        <f>'DATA SISWA'!AQ87</f>
        <v>C</v>
      </c>
      <c r="AR90" s="167">
        <f t="shared" si="74"/>
        <v>1.75</v>
      </c>
      <c r="AS90" s="167" t="str">
        <f>'DATA SISWA'!AS87</f>
        <v>C</v>
      </c>
      <c r="AT90" s="168">
        <f t="shared" si="49"/>
        <v>0</v>
      </c>
      <c r="AU90" s="167" t="str">
        <f>'DATA SISWA'!AU87</f>
        <v>B</v>
      </c>
      <c r="AV90" s="167">
        <f t="shared" si="75"/>
        <v>1.75</v>
      </c>
      <c r="AW90" s="167" t="str">
        <f>'DATA SISWA'!AW87</f>
        <v>D</v>
      </c>
      <c r="AX90" s="168">
        <f t="shared" si="50"/>
        <v>0</v>
      </c>
      <c r="AY90" s="167" t="str">
        <f>'DATA SISWA'!AY87</f>
        <v>D</v>
      </c>
      <c r="AZ90" s="167">
        <f t="shared" si="76"/>
        <v>0</v>
      </c>
      <c r="BA90" s="167" t="str">
        <f>'DATA SISWA'!BA87</f>
        <v>D</v>
      </c>
      <c r="BB90" s="168">
        <f t="shared" si="51"/>
        <v>0</v>
      </c>
      <c r="BC90" s="167" t="str">
        <f>'DATA SISWA'!BC87</f>
        <v>E</v>
      </c>
      <c r="BD90" s="167">
        <f t="shared" si="77"/>
        <v>0</v>
      </c>
      <c r="BE90" s="167" t="str">
        <f>'DATA SISWA'!BE87</f>
        <v>B</v>
      </c>
      <c r="BF90" s="168">
        <f t="shared" si="52"/>
        <v>0</v>
      </c>
      <c r="BG90" s="167" t="str">
        <f>'DATA SISWA'!BG87</f>
        <v>E</v>
      </c>
      <c r="BH90" s="167">
        <f t="shared" si="78"/>
        <v>1.75</v>
      </c>
      <c r="BI90" s="167" t="str">
        <f>'DATA SISWA'!BI87</f>
        <v>B</v>
      </c>
      <c r="BJ90" s="168">
        <f t="shared" si="53"/>
        <v>1.75</v>
      </c>
      <c r="BK90" s="167" t="str">
        <f>'DATA SISWA'!BK87</f>
        <v>E</v>
      </c>
      <c r="BL90" s="167">
        <f t="shared" si="79"/>
        <v>0</v>
      </c>
      <c r="BM90" s="167" t="str">
        <f>'DATA SISWA'!BM87</f>
        <v>E</v>
      </c>
      <c r="BN90" s="168">
        <f t="shared" si="54"/>
        <v>1.75</v>
      </c>
      <c r="BO90" s="167" t="str">
        <f>'DATA SISWA'!BO87</f>
        <v>C</v>
      </c>
      <c r="BP90" s="167">
        <f t="shared" si="80"/>
        <v>0</v>
      </c>
      <c r="BQ90" s="167" t="str">
        <f>'DATA SISWA'!BQ87</f>
        <v>D</v>
      </c>
      <c r="BR90" s="168">
        <f t="shared" si="55"/>
        <v>1.75</v>
      </c>
      <c r="BS90" s="167" t="str">
        <f>'DATA SISWA'!BS87</f>
        <v>A</v>
      </c>
      <c r="BT90" s="167">
        <f t="shared" si="81"/>
        <v>0</v>
      </c>
      <c r="BU90" s="167" t="str">
        <f>'DATA SISWA'!BU87</f>
        <v>D</v>
      </c>
      <c r="BV90" s="168">
        <f t="shared" si="56"/>
        <v>1.75</v>
      </c>
      <c r="BW90" s="167" t="str">
        <f>'DATA SISWA'!BW87</f>
        <v>C</v>
      </c>
      <c r="BX90" s="167">
        <f t="shared" si="82"/>
        <v>0</v>
      </c>
      <c r="BY90" s="167" t="str">
        <f>'DATA SISWA'!BY87</f>
        <v>C</v>
      </c>
      <c r="BZ90" s="168">
        <f t="shared" si="57"/>
        <v>0</v>
      </c>
      <c r="CA90" s="167" t="str">
        <f>'DATA SISWA'!CA87</f>
        <v>A</v>
      </c>
      <c r="CB90" s="167">
        <f t="shared" si="83"/>
        <v>1.75</v>
      </c>
      <c r="CC90" s="167" t="str">
        <f>'DATA SISWA'!CC87</f>
        <v>A</v>
      </c>
      <c r="CD90" s="168">
        <f t="shared" si="58"/>
        <v>1.75</v>
      </c>
      <c r="CE90" s="167" t="str">
        <f>'DATA SISWA'!CE87</f>
        <v>D</v>
      </c>
      <c r="CF90" s="167">
        <f t="shared" si="84"/>
        <v>1.75</v>
      </c>
      <c r="CG90" s="167" t="str">
        <f>'DATA SISWA'!CG87</f>
        <v>E</v>
      </c>
      <c r="CH90" s="168">
        <f t="shared" si="59"/>
        <v>0</v>
      </c>
      <c r="CI90" s="85">
        <f>'DATA SISWA'!CI87</f>
        <v>2</v>
      </c>
      <c r="CJ90" s="85">
        <f>'DATA SISWA'!CJ87</f>
        <v>3</v>
      </c>
      <c r="CK90" s="85">
        <f>'DATA SISWA'!CK87</f>
        <v>6</v>
      </c>
      <c r="CL90" s="85">
        <f>'DATA SISWA'!CL87</f>
        <v>7</v>
      </c>
      <c r="CM90" s="85">
        <f>'DATA SISWA'!CM87</f>
        <v>6</v>
      </c>
      <c r="CN90" s="96">
        <f>'DATA SISWA'!CN87</f>
        <v>22</v>
      </c>
      <c r="CO90" s="96">
        <f>'DATA SISWA'!CO87</f>
        <v>18</v>
      </c>
      <c r="CP90" s="66">
        <f>'DATA SISWA'!CQ87</f>
        <v>62.5</v>
      </c>
      <c r="CQ90" s="67">
        <f t="shared" si="85"/>
        <v>62.5</v>
      </c>
      <c r="CR90" s="65" t="str">
        <f t="shared" si="86"/>
        <v>v</v>
      </c>
      <c r="CS90" s="65" t="str">
        <f t="shared" si="87"/>
        <v>-</v>
      </c>
      <c r="CT90" s="64" t="str">
        <f t="shared" si="88"/>
        <v>Tuntas</v>
      </c>
      <c r="CW90" s="161"/>
      <c r="CX90" s="173"/>
      <c r="CY90" s="280"/>
      <c r="CZ90" s="280"/>
      <c r="DA90" s="161"/>
      <c r="DB90" s="161"/>
      <c r="DC90" s="161"/>
    </row>
    <row r="91" spans="1:107" x14ac:dyDescent="0.25">
      <c r="A91" s="83">
        <v>73</v>
      </c>
      <c r="B91" s="152" t="str">
        <f>'DATA SISWA'!C88</f>
        <v>06-</v>
      </c>
      <c r="C91" s="112" t="str">
        <f>'DATA SISWA'!D88</f>
        <v>005-</v>
      </c>
      <c r="D91" s="112" t="str">
        <f>'DATA SISWA'!E88</f>
        <v>078-</v>
      </c>
      <c r="E91" s="153">
        <f>'DATA SISWA'!F88</f>
        <v>3</v>
      </c>
      <c r="F91" s="95" t="str">
        <f>'DATA SISWA'!B88</f>
        <v>SHERLY PUTRI AGUSTIN</v>
      </c>
      <c r="G91" s="166" t="str">
        <f>'DATA SISWA'!G88</f>
        <v>C</v>
      </c>
      <c r="H91" s="167">
        <f t="shared" si="60"/>
        <v>1.75</v>
      </c>
      <c r="I91" s="166" t="str">
        <f>'DATA SISWA'!I88</f>
        <v>D</v>
      </c>
      <c r="J91" s="167">
        <f t="shared" si="61"/>
        <v>0</v>
      </c>
      <c r="K91" s="166" t="str">
        <f>'DATA SISWA'!K88</f>
        <v>E</v>
      </c>
      <c r="L91" s="167">
        <f t="shared" si="62"/>
        <v>1.75</v>
      </c>
      <c r="M91" s="166" t="str">
        <f>'DATA SISWA'!M88</f>
        <v>E</v>
      </c>
      <c r="N91" s="167">
        <f t="shared" si="63"/>
        <v>0</v>
      </c>
      <c r="O91" s="166" t="str">
        <f>'DATA SISWA'!O88</f>
        <v>A</v>
      </c>
      <c r="P91" s="167">
        <f t="shared" si="64"/>
        <v>0</v>
      </c>
      <c r="Q91" s="166" t="str">
        <f>'DATA SISWA'!Q88</f>
        <v>B</v>
      </c>
      <c r="R91" s="167">
        <f t="shared" si="65"/>
        <v>1.75</v>
      </c>
      <c r="S91" s="166" t="str">
        <f>'DATA SISWA'!S88</f>
        <v>D</v>
      </c>
      <c r="T91" s="167">
        <f t="shared" si="66"/>
        <v>1.75</v>
      </c>
      <c r="U91" s="166" t="str">
        <f>'DATA SISWA'!U88</f>
        <v>C</v>
      </c>
      <c r="V91" s="167">
        <f t="shared" si="67"/>
        <v>0</v>
      </c>
      <c r="W91" s="166" t="str">
        <f>'DATA SISWA'!W88</f>
        <v>A</v>
      </c>
      <c r="X91" s="167">
        <f t="shared" si="68"/>
        <v>1.75</v>
      </c>
      <c r="Y91" s="166" t="str">
        <f>'DATA SISWA'!Y88</f>
        <v>C</v>
      </c>
      <c r="Z91" s="167">
        <f t="shared" si="69"/>
        <v>1.75</v>
      </c>
      <c r="AA91" s="166" t="str">
        <f>'DATA SISWA'!AA88</f>
        <v>C</v>
      </c>
      <c r="AB91" s="167">
        <f t="shared" si="70"/>
        <v>1.75</v>
      </c>
      <c r="AC91" s="167" t="str">
        <f>'DATA SISWA'!AC88</f>
        <v>E</v>
      </c>
      <c r="AD91" s="168">
        <f t="shared" si="45"/>
        <v>0</v>
      </c>
      <c r="AE91" s="167" t="str">
        <f>'DATA SISWA'!AE88</f>
        <v>A</v>
      </c>
      <c r="AF91" s="167">
        <f t="shared" si="71"/>
        <v>1.75</v>
      </c>
      <c r="AG91" s="167" t="str">
        <f>'DATA SISWA'!AG88</f>
        <v>B</v>
      </c>
      <c r="AH91" s="168">
        <f t="shared" si="46"/>
        <v>0</v>
      </c>
      <c r="AI91" s="167" t="str">
        <f>'DATA SISWA'!AI88</f>
        <v>C</v>
      </c>
      <c r="AJ91" s="167">
        <f t="shared" si="72"/>
        <v>0</v>
      </c>
      <c r="AK91" s="167" t="str">
        <f>'DATA SISWA'!AK88</f>
        <v>C</v>
      </c>
      <c r="AL91" s="168">
        <f t="shared" si="47"/>
        <v>1.75</v>
      </c>
      <c r="AM91" s="167" t="str">
        <f>'DATA SISWA'!AM88</f>
        <v>E</v>
      </c>
      <c r="AN91" s="167">
        <f t="shared" si="73"/>
        <v>0</v>
      </c>
      <c r="AO91" s="167" t="str">
        <f>'DATA SISWA'!AO88</f>
        <v>C</v>
      </c>
      <c r="AP91" s="168">
        <f t="shared" si="48"/>
        <v>1.75</v>
      </c>
      <c r="AQ91" s="167" t="str">
        <f>'DATA SISWA'!AQ88</f>
        <v>C</v>
      </c>
      <c r="AR91" s="167">
        <f t="shared" si="74"/>
        <v>1.75</v>
      </c>
      <c r="AS91" s="167" t="str">
        <f>'DATA SISWA'!AS88</f>
        <v>A</v>
      </c>
      <c r="AT91" s="168">
        <f t="shared" si="49"/>
        <v>1.75</v>
      </c>
      <c r="AU91" s="167" t="str">
        <f>'DATA SISWA'!AU88</f>
        <v>B</v>
      </c>
      <c r="AV91" s="167">
        <f t="shared" si="75"/>
        <v>1.75</v>
      </c>
      <c r="AW91" s="167" t="str">
        <f>'DATA SISWA'!AW88</f>
        <v>D</v>
      </c>
      <c r="AX91" s="168">
        <f t="shared" si="50"/>
        <v>0</v>
      </c>
      <c r="AY91" s="167" t="str">
        <f>'DATA SISWA'!AY88</f>
        <v>D</v>
      </c>
      <c r="AZ91" s="167">
        <f t="shared" si="76"/>
        <v>0</v>
      </c>
      <c r="BA91" s="167" t="str">
        <f>'DATA SISWA'!BA88</f>
        <v>E</v>
      </c>
      <c r="BB91" s="168">
        <f t="shared" si="51"/>
        <v>0</v>
      </c>
      <c r="BC91" s="167" t="str">
        <f>'DATA SISWA'!BC88</f>
        <v>A</v>
      </c>
      <c r="BD91" s="167">
        <f t="shared" si="77"/>
        <v>1.75</v>
      </c>
      <c r="BE91" s="167" t="str">
        <f>'DATA SISWA'!BE88</f>
        <v>D</v>
      </c>
      <c r="BF91" s="168">
        <f t="shared" si="52"/>
        <v>0</v>
      </c>
      <c r="BG91" s="167" t="str">
        <f>'DATA SISWA'!BG88</f>
        <v>E</v>
      </c>
      <c r="BH91" s="167">
        <f t="shared" si="78"/>
        <v>1.75</v>
      </c>
      <c r="BI91" s="167" t="str">
        <f>'DATA SISWA'!BI88</f>
        <v>B</v>
      </c>
      <c r="BJ91" s="168">
        <f t="shared" si="53"/>
        <v>1.75</v>
      </c>
      <c r="BK91" s="167" t="str">
        <f>'DATA SISWA'!BK88</f>
        <v>E</v>
      </c>
      <c r="BL91" s="167">
        <f t="shared" si="79"/>
        <v>0</v>
      </c>
      <c r="BM91" s="167" t="str">
        <f>'DATA SISWA'!BM88</f>
        <v>E</v>
      </c>
      <c r="BN91" s="168">
        <f t="shared" si="54"/>
        <v>1.75</v>
      </c>
      <c r="BO91" s="167" t="str">
        <f>'DATA SISWA'!BO88</f>
        <v>E</v>
      </c>
      <c r="BP91" s="167">
        <f t="shared" si="80"/>
        <v>1.75</v>
      </c>
      <c r="BQ91" s="167" t="str">
        <f>'DATA SISWA'!BQ88</f>
        <v>D</v>
      </c>
      <c r="BR91" s="168">
        <f t="shared" si="55"/>
        <v>1.75</v>
      </c>
      <c r="BS91" s="167" t="str">
        <f>'DATA SISWA'!BS88</f>
        <v>C</v>
      </c>
      <c r="BT91" s="167">
        <f t="shared" si="81"/>
        <v>0</v>
      </c>
      <c r="BU91" s="167" t="str">
        <f>'DATA SISWA'!BU88</f>
        <v>D</v>
      </c>
      <c r="BV91" s="168">
        <f t="shared" si="56"/>
        <v>1.75</v>
      </c>
      <c r="BW91" s="167" t="str">
        <f>'DATA SISWA'!BW88</f>
        <v>D</v>
      </c>
      <c r="BX91" s="167">
        <f t="shared" si="82"/>
        <v>0</v>
      </c>
      <c r="BY91" s="167" t="str">
        <f>'DATA SISWA'!BY88</f>
        <v>D</v>
      </c>
      <c r="BZ91" s="168">
        <f t="shared" si="57"/>
        <v>1.75</v>
      </c>
      <c r="CA91" s="167" t="str">
        <f>'DATA SISWA'!CA88</f>
        <v>A</v>
      </c>
      <c r="CB91" s="167">
        <f t="shared" si="83"/>
        <v>1.75</v>
      </c>
      <c r="CC91" s="167" t="str">
        <f>'DATA SISWA'!CC88</f>
        <v>D</v>
      </c>
      <c r="CD91" s="168">
        <f t="shared" si="58"/>
        <v>0</v>
      </c>
      <c r="CE91" s="167" t="str">
        <f>'DATA SISWA'!CE88</f>
        <v>D</v>
      </c>
      <c r="CF91" s="167">
        <f t="shared" si="84"/>
        <v>1.75</v>
      </c>
      <c r="CG91" s="167" t="str">
        <f>'DATA SISWA'!CG88</f>
        <v>C</v>
      </c>
      <c r="CH91" s="168">
        <f t="shared" si="59"/>
        <v>1.75</v>
      </c>
      <c r="CI91" s="85">
        <f>'DATA SISWA'!CI88</f>
        <v>2</v>
      </c>
      <c r="CJ91" s="85">
        <f>'DATA SISWA'!CJ88</f>
        <v>5</v>
      </c>
      <c r="CK91" s="85">
        <f>'DATA SISWA'!CK88</f>
        <v>4</v>
      </c>
      <c r="CL91" s="85">
        <f>'DATA SISWA'!CL88</f>
        <v>7</v>
      </c>
      <c r="CM91" s="85">
        <f>'DATA SISWA'!CM88</f>
        <v>6</v>
      </c>
      <c r="CN91" s="96">
        <f>'DATA SISWA'!CN88</f>
        <v>24</v>
      </c>
      <c r="CO91" s="96">
        <f>'DATA SISWA'!CO88</f>
        <v>16</v>
      </c>
      <c r="CP91" s="66">
        <f>'DATA SISWA'!CQ88</f>
        <v>66</v>
      </c>
      <c r="CQ91" s="67">
        <f t="shared" si="85"/>
        <v>66</v>
      </c>
      <c r="CR91" s="65" t="str">
        <f t="shared" si="86"/>
        <v>v</v>
      </c>
      <c r="CS91" s="65" t="str">
        <f t="shared" si="87"/>
        <v>-</v>
      </c>
      <c r="CT91" s="64" t="str">
        <f t="shared" si="88"/>
        <v>Tuntas</v>
      </c>
      <c r="CW91" s="161"/>
      <c r="CX91" s="173"/>
      <c r="CY91" s="280"/>
      <c r="CZ91" s="280"/>
      <c r="DA91" s="161"/>
      <c r="DB91" s="161"/>
      <c r="DC91" s="161"/>
    </row>
    <row r="92" spans="1:107" x14ac:dyDescent="0.25">
      <c r="A92" s="87">
        <v>74</v>
      </c>
      <c r="B92" s="152" t="str">
        <f>'DATA SISWA'!C89</f>
        <v>06-</v>
      </c>
      <c r="C92" s="112" t="str">
        <f>'DATA SISWA'!D89</f>
        <v>005-</v>
      </c>
      <c r="D92" s="112" t="str">
        <f>'DATA SISWA'!E89</f>
        <v>080-</v>
      </c>
      <c r="E92" s="153">
        <f>'DATA SISWA'!F89</f>
        <v>9</v>
      </c>
      <c r="F92" s="95" t="str">
        <f>'DATA SISWA'!B89</f>
        <v>SRI WAHYUNI</v>
      </c>
      <c r="G92" s="166" t="str">
        <f>'DATA SISWA'!G89</f>
        <v>C</v>
      </c>
      <c r="H92" s="167">
        <f t="shared" si="60"/>
        <v>1.75</v>
      </c>
      <c r="I92" s="166" t="str">
        <f>'DATA SISWA'!I89</f>
        <v>E</v>
      </c>
      <c r="J92" s="167">
        <f t="shared" si="61"/>
        <v>1.75</v>
      </c>
      <c r="K92" s="166" t="str">
        <f>'DATA SISWA'!K89</f>
        <v>E</v>
      </c>
      <c r="L92" s="167">
        <f t="shared" si="62"/>
        <v>1.75</v>
      </c>
      <c r="M92" s="166" t="str">
        <f>'DATA SISWA'!M89</f>
        <v>B</v>
      </c>
      <c r="N92" s="167">
        <f t="shared" si="63"/>
        <v>1.75</v>
      </c>
      <c r="O92" s="166" t="str">
        <f>'DATA SISWA'!O89</f>
        <v>E</v>
      </c>
      <c r="P92" s="167">
        <f t="shared" si="64"/>
        <v>0</v>
      </c>
      <c r="Q92" s="166" t="str">
        <f>'DATA SISWA'!Q89</f>
        <v>B</v>
      </c>
      <c r="R92" s="167">
        <f t="shared" si="65"/>
        <v>1.75</v>
      </c>
      <c r="S92" s="166" t="str">
        <f>'DATA SISWA'!S89</f>
        <v>D</v>
      </c>
      <c r="T92" s="167">
        <f t="shared" si="66"/>
        <v>1.75</v>
      </c>
      <c r="U92" s="166" t="str">
        <f>'DATA SISWA'!U89</f>
        <v>C</v>
      </c>
      <c r="V92" s="167">
        <f t="shared" si="67"/>
        <v>0</v>
      </c>
      <c r="W92" s="166" t="str">
        <f>'DATA SISWA'!W89</f>
        <v>B</v>
      </c>
      <c r="X92" s="167">
        <f t="shared" si="68"/>
        <v>0</v>
      </c>
      <c r="Y92" s="166" t="str">
        <f>'DATA SISWA'!Y89</f>
        <v>C</v>
      </c>
      <c r="Z92" s="167">
        <f t="shared" si="69"/>
        <v>1.75</v>
      </c>
      <c r="AA92" s="166" t="str">
        <f>'DATA SISWA'!AA89</f>
        <v>C</v>
      </c>
      <c r="AB92" s="167">
        <f t="shared" si="70"/>
        <v>1.75</v>
      </c>
      <c r="AC92" s="167" t="str">
        <f>'DATA SISWA'!AC89</f>
        <v>E</v>
      </c>
      <c r="AD92" s="168">
        <f t="shared" si="45"/>
        <v>0</v>
      </c>
      <c r="AE92" s="167" t="str">
        <f>'DATA SISWA'!AE89</f>
        <v>A</v>
      </c>
      <c r="AF92" s="167">
        <f t="shared" si="71"/>
        <v>1.75</v>
      </c>
      <c r="AG92" s="167" t="str">
        <f>'DATA SISWA'!AG89</f>
        <v>A</v>
      </c>
      <c r="AH92" s="168">
        <f t="shared" si="46"/>
        <v>1.75</v>
      </c>
      <c r="AI92" s="167" t="str">
        <f>'DATA SISWA'!AI89</f>
        <v>E</v>
      </c>
      <c r="AJ92" s="167">
        <f t="shared" si="72"/>
        <v>1.75</v>
      </c>
      <c r="AK92" s="167" t="str">
        <f>'DATA SISWA'!AK89</f>
        <v>C</v>
      </c>
      <c r="AL92" s="168">
        <f t="shared" si="47"/>
        <v>1.75</v>
      </c>
      <c r="AM92" s="167" t="str">
        <f>'DATA SISWA'!AM89</f>
        <v>E</v>
      </c>
      <c r="AN92" s="167">
        <f t="shared" si="73"/>
        <v>0</v>
      </c>
      <c r="AO92" s="167" t="str">
        <f>'DATA SISWA'!AO89</f>
        <v>C</v>
      </c>
      <c r="AP92" s="168">
        <f t="shared" si="48"/>
        <v>1.75</v>
      </c>
      <c r="AQ92" s="167" t="str">
        <f>'DATA SISWA'!AQ89</f>
        <v>C</v>
      </c>
      <c r="AR92" s="167">
        <f t="shared" si="74"/>
        <v>1.75</v>
      </c>
      <c r="AS92" s="167" t="str">
        <f>'DATA SISWA'!AS89</f>
        <v>B</v>
      </c>
      <c r="AT92" s="168">
        <f t="shared" si="49"/>
        <v>0</v>
      </c>
      <c r="AU92" s="167" t="str">
        <f>'DATA SISWA'!AU89</f>
        <v>B</v>
      </c>
      <c r="AV92" s="167">
        <f t="shared" si="75"/>
        <v>1.75</v>
      </c>
      <c r="AW92" s="167" t="str">
        <f>'DATA SISWA'!AW89</f>
        <v>D</v>
      </c>
      <c r="AX92" s="168">
        <f t="shared" si="50"/>
        <v>0</v>
      </c>
      <c r="AY92" s="167" t="str">
        <f>'DATA SISWA'!AY89</f>
        <v>D</v>
      </c>
      <c r="AZ92" s="167">
        <f t="shared" si="76"/>
        <v>0</v>
      </c>
      <c r="BA92" s="167" t="str">
        <f>'DATA SISWA'!BA89</f>
        <v>E</v>
      </c>
      <c r="BB92" s="168">
        <f t="shared" si="51"/>
        <v>0</v>
      </c>
      <c r="BC92" s="167" t="str">
        <f>'DATA SISWA'!BC89</f>
        <v>A</v>
      </c>
      <c r="BD92" s="167">
        <f t="shared" si="77"/>
        <v>1.75</v>
      </c>
      <c r="BE92" s="167" t="str">
        <f>'DATA SISWA'!BE89</f>
        <v>E</v>
      </c>
      <c r="BF92" s="168">
        <f t="shared" si="52"/>
        <v>1.75</v>
      </c>
      <c r="BG92" s="167" t="str">
        <f>'DATA SISWA'!BG89</f>
        <v>E</v>
      </c>
      <c r="BH92" s="167">
        <f t="shared" si="78"/>
        <v>1.75</v>
      </c>
      <c r="BI92" s="167" t="str">
        <f>'DATA SISWA'!BI89</f>
        <v>B</v>
      </c>
      <c r="BJ92" s="168">
        <f t="shared" si="53"/>
        <v>1.75</v>
      </c>
      <c r="BK92" s="167" t="str">
        <f>'DATA SISWA'!BK89</f>
        <v>B</v>
      </c>
      <c r="BL92" s="167">
        <f t="shared" si="79"/>
        <v>1.75</v>
      </c>
      <c r="BM92" s="167" t="str">
        <f>'DATA SISWA'!BM89</f>
        <v>E</v>
      </c>
      <c r="BN92" s="168">
        <f t="shared" si="54"/>
        <v>1.75</v>
      </c>
      <c r="BO92" s="167" t="str">
        <f>'DATA SISWA'!BO89</f>
        <v>E</v>
      </c>
      <c r="BP92" s="167">
        <f t="shared" si="80"/>
        <v>1.75</v>
      </c>
      <c r="BQ92" s="167" t="str">
        <f>'DATA SISWA'!BQ89</f>
        <v>D</v>
      </c>
      <c r="BR92" s="168">
        <f t="shared" si="55"/>
        <v>1.75</v>
      </c>
      <c r="BS92" s="167" t="str">
        <f>'DATA SISWA'!BS89</f>
        <v>E</v>
      </c>
      <c r="BT92" s="167">
        <f t="shared" si="81"/>
        <v>1.75</v>
      </c>
      <c r="BU92" s="167" t="str">
        <f>'DATA SISWA'!BU89</f>
        <v>D</v>
      </c>
      <c r="BV92" s="168">
        <f t="shared" si="56"/>
        <v>1.75</v>
      </c>
      <c r="BW92" s="167" t="str">
        <f>'DATA SISWA'!BW89</f>
        <v>D</v>
      </c>
      <c r="BX92" s="167">
        <f t="shared" si="82"/>
        <v>0</v>
      </c>
      <c r="BY92" s="167" t="str">
        <f>'DATA SISWA'!BY89</f>
        <v>D</v>
      </c>
      <c r="BZ92" s="168">
        <f t="shared" si="57"/>
        <v>1.75</v>
      </c>
      <c r="CA92" s="167" t="str">
        <f>'DATA SISWA'!CA89</f>
        <v>A</v>
      </c>
      <c r="CB92" s="167">
        <f t="shared" si="83"/>
        <v>1.75</v>
      </c>
      <c r="CC92" s="167" t="str">
        <f>'DATA SISWA'!CC89</f>
        <v>A</v>
      </c>
      <c r="CD92" s="168">
        <f t="shared" si="58"/>
        <v>1.75</v>
      </c>
      <c r="CE92" s="167" t="str">
        <f>'DATA SISWA'!CE89</f>
        <v>D</v>
      </c>
      <c r="CF92" s="167">
        <f t="shared" si="84"/>
        <v>1.75</v>
      </c>
      <c r="CG92" s="167" t="str">
        <f>'DATA SISWA'!CG89</f>
        <v>E</v>
      </c>
      <c r="CH92" s="168">
        <f t="shared" si="59"/>
        <v>0</v>
      </c>
      <c r="CI92" s="85">
        <f>'DATA SISWA'!CI89</f>
        <v>2</v>
      </c>
      <c r="CJ92" s="85">
        <f>'DATA SISWA'!CJ89</f>
        <v>5</v>
      </c>
      <c r="CK92" s="85">
        <f>'DATA SISWA'!CK89</f>
        <v>4</v>
      </c>
      <c r="CL92" s="85">
        <f>'DATA SISWA'!CL89</f>
        <v>6</v>
      </c>
      <c r="CM92" s="85">
        <f>'DATA SISWA'!CM89</f>
        <v>6</v>
      </c>
      <c r="CN92" s="96">
        <f>'DATA SISWA'!CN89</f>
        <v>29</v>
      </c>
      <c r="CO92" s="96">
        <f>'DATA SISWA'!CO89</f>
        <v>11</v>
      </c>
      <c r="CP92" s="66">
        <f>'DATA SISWA'!CQ89</f>
        <v>73.75</v>
      </c>
      <c r="CQ92" s="67">
        <f t="shared" si="85"/>
        <v>73.75</v>
      </c>
      <c r="CR92" s="65" t="str">
        <f t="shared" si="86"/>
        <v>v</v>
      </c>
      <c r="CS92" s="65" t="str">
        <f t="shared" si="87"/>
        <v>-</v>
      </c>
      <c r="CT92" s="64" t="str">
        <f t="shared" si="88"/>
        <v>Tuntas</v>
      </c>
      <c r="CW92" s="161"/>
      <c r="CX92" s="173"/>
      <c r="CY92" s="280"/>
      <c r="CZ92" s="280"/>
      <c r="DA92" s="161"/>
      <c r="DB92" s="161"/>
      <c r="DC92" s="161"/>
    </row>
    <row r="93" spans="1:107" x14ac:dyDescent="0.25">
      <c r="A93" s="87">
        <v>75</v>
      </c>
      <c r="B93" s="152" t="str">
        <f>'DATA SISWA'!C90</f>
        <v>06-</v>
      </c>
      <c r="C93" s="112" t="str">
        <f>'DATA SISWA'!D90</f>
        <v>005-</v>
      </c>
      <c r="D93" s="112" t="str">
        <f>'DATA SISWA'!E90</f>
        <v>081-</v>
      </c>
      <c r="E93" s="153">
        <f>'DATA SISWA'!F90</f>
        <v>8</v>
      </c>
      <c r="F93" s="95" t="str">
        <f>'DATA SISWA'!B90</f>
        <v>TANIA WULANDARI</v>
      </c>
      <c r="G93" s="166" t="str">
        <f>'DATA SISWA'!G90</f>
        <v>C</v>
      </c>
      <c r="H93" s="167">
        <f t="shared" si="60"/>
        <v>1.75</v>
      </c>
      <c r="I93" s="166" t="str">
        <f>'DATA SISWA'!I90</f>
        <v>C</v>
      </c>
      <c r="J93" s="167">
        <f t="shared" si="61"/>
        <v>0</v>
      </c>
      <c r="K93" s="166" t="str">
        <f>'DATA SISWA'!K90</f>
        <v>E</v>
      </c>
      <c r="L93" s="167">
        <f t="shared" si="62"/>
        <v>1.75</v>
      </c>
      <c r="M93" s="166" t="str">
        <f>'DATA SISWA'!M90</f>
        <v>B</v>
      </c>
      <c r="N93" s="167">
        <f t="shared" si="63"/>
        <v>1.75</v>
      </c>
      <c r="O93" s="166" t="str">
        <f>'DATA SISWA'!O90</f>
        <v>A</v>
      </c>
      <c r="P93" s="167">
        <f t="shared" si="64"/>
        <v>0</v>
      </c>
      <c r="Q93" s="166" t="str">
        <f>'DATA SISWA'!Q90</f>
        <v>B</v>
      </c>
      <c r="R93" s="167">
        <f t="shared" si="65"/>
        <v>1.75</v>
      </c>
      <c r="S93" s="166" t="str">
        <f>'DATA SISWA'!S90</f>
        <v>D</v>
      </c>
      <c r="T93" s="167">
        <f t="shared" si="66"/>
        <v>1.75</v>
      </c>
      <c r="U93" s="166" t="str">
        <f>'DATA SISWA'!U90</f>
        <v>D</v>
      </c>
      <c r="V93" s="167">
        <f t="shared" si="67"/>
        <v>0</v>
      </c>
      <c r="W93" s="166" t="str">
        <f>'DATA SISWA'!W90</f>
        <v>C</v>
      </c>
      <c r="X93" s="167">
        <f t="shared" si="68"/>
        <v>0</v>
      </c>
      <c r="Y93" s="166" t="str">
        <f>'DATA SISWA'!Y90</f>
        <v>A</v>
      </c>
      <c r="Z93" s="167">
        <f t="shared" si="69"/>
        <v>0</v>
      </c>
      <c r="AA93" s="166" t="str">
        <f>'DATA SISWA'!AA90</f>
        <v>C</v>
      </c>
      <c r="AB93" s="167">
        <f t="shared" si="70"/>
        <v>1.75</v>
      </c>
      <c r="AC93" s="167" t="str">
        <f>'DATA SISWA'!AC90</f>
        <v>B</v>
      </c>
      <c r="AD93" s="168">
        <f t="shared" si="45"/>
        <v>1.75</v>
      </c>
      <c r="AE93" s="167" t="str">
        <f>'DATA SISWA'!AE90</f>
        <v>E</v>
      </c>
      <c r="AF93" s="167">
        <f t="shared" si="71"/>
        <v>0</v>
      </c>
      <c r="AG93" s="167" t="str">
        <f>'DATA SISWA'!AG90</f>
        <v>B</v>
      </c>
      <c r="AH93" s="168">
        <f t="shared" si="46"/>
        <v>0</v>
      </c>
      <c r="AI93" s="167" t="str">
        <f>'DATA SISWA'!AI90</f>
        <v>C</v>
      </c>
      <c r="AJ93" s="167">
        <f t="shared" si="72"/>
        <v>0</v>
      </c>
      <c r="AK93" s="167" t="str">
        <f>'DATA SISWA'!AK90</f>
        <v>A</v>
      </c>
      <c r="AL93" s="168">
        <f t="shared" si="47"/>
        <v>0</v>
      </c>
      <c r="AM93" s="167" t="str">
        <f>'DATA SISWA'!AM90</f>
        <v>A</v>
      </c>
      <c r="AN93" s="167">
        <f t="shared" si="73"/>
        <v>1.75</v>
      </c>
      <c r="AO93" s="167" t="str">
        <f>'DATA SISWA'!AO90</f>
        <v>E</v>
      </c>
      <c r="AP93" s="168">
        <f t="shared" si="48"/>
        <v>0</v>
      </c>
      <c r="AQ93" s="167" t="str">
        <f>'DATA SISWA'!AQ90</f>
        <v>C</v>
      </c>
      <c r="AR93" s="167">
        <f t="shared" si="74"/>
        <v>1.75</v>
      </c>
      <c r="AS93" s="167" t="str">
        <f>'DATA SISWA'!AS90</f>
        <v>B</v>
      </c>
      <c r="AT93" s="168">
        <f t="shared" si="49"/>
        <v>0</v>
      </c>
      <c r="AU93" s="167" t="str">
        <f>'DATA SISWA'!AU90</f>
        <v>B</v>
      </c>
      <c r="AV93" s="167">
        <f t="shared" si="75"/>
        <v>1.75</v>
      </c>
      <c r="AW93" s="167" t="str">
        <f>'DATA SISWA'!AW90</f>
        <v>D</v>
      </c>
      <c r="AX93" s="168">
        <f t="shared" si="50"/>
        <v>0</v>
      </c>
      <c r="AY93" s="167" t="str">
        <f>'DATA SISWA'!AY90</f>
        <v>D</v>
      </c>
      <c r="AZ93" s="167">
        <f t="shared" si="76"/>
        <v>0</v>
      </c>
      <c r="BA93" s="167" t="str">
        <f>'DATA SISWA'!BA90</f>
        <v>E</v>
      </c>
      <c r="BB93" s="168">
        <f t="shared" si="51"/>
        <v>0</v>
      </c>
      <c r="BC93" s="167" t="str">
        <f>'DATA SISWA'!BC90</f>
        <v>A</v>
      </c>
      <c r="BD93" s="167">
        <f t="shared" si="77"/>
        <v>1.75</v>
      </c>
      <c r="BE93" s="167" t="str">
        <f>'DATA SISWA'!BE90</f>
        <v>A</v>
      </c>
      <c r="BF93" s="168">
        <f t="shared" si="52"/>
        <v>0</v>
      </c>
      <c r="BG93" s="167" t="str">
        <f>'DATA SISWA'!BG90</f>
        <v>E</v>
      </c>
      <c r="BH93" s="167">
        <f t="shared" si="78"/>
        <v>1.75</v>
      </c>
      <c r="BI93" s="167" t="str">
        <f>'DATA SISWA'!BI90</f>
        <v>A</v>
      </c>
      <c r="BJ93" s="168">
        <f t="shared" si="53"/>
        <v>0</v>
      </c>
      <c r="BK93" s="167" t="str">
        <f>'DATA SISWA'!BK90</f>
        <v>A</v>
      </c>
      <c r="BL93" s="167">
        <f t="shared" si="79"/>
        <v>0</v>
      </c>
      <c r="BM93" s="167" t="str">
        <f>'DATA SISWA'!BM90</f>
        <v>E</v>
      </c>
      <c r="BN93" s="168">
        <f t="shared" si="54"/>
        <v>1.75</v>
      </c>
      <c r="BO93" s="167" t="str">
        <f>'DATA SISWA'!BO90</f>
        <v>B</v>
      </c>
      <c r="BP93" s="167">
        <f t="shared" si="80"/>
        <v>0</v>
      </c>
      <c r="BQ93" s="167" t="str">
        <f>'DATA SISWA'!BQ90</f>
        <v>C</v>
      </c>
      <c r="BR93" s="168">
        <f t="shared" si="55"/>
        <v>0</v>
      </c>
      <c r="BS93" s="167" t="str">
        <f>'DATA SISWA'!BS90</f>
        <v>E</v>
      </c>
      <c r="BT93" s="167">
        <f t="shared" si="81"/>
        <v>1.75</v>
      </c>
      <c r="BU93" s="167" t="str">
        <f>'DATA SISWA'!BU90</f>
        <v>B</v>
      </c>
      <c r="BV93" s="168">
        <f t="shared" si="56"/>
        <v>0</v>
      </c>
      <c r="BW93" s="167" t="str">
        <f>'DATA SISWA'!BW90</f>
        <v>D</v>
      </c>
      <c r="BX93" s="167">
        <f t="shared" si="82"/>
        <v>0</v>
      </c>
      <c r="BY93" s="167" t="str">
        <f>'DATA SISWA'!BY90</f>
        <v>E</v>
      </c>
      <c r="BZ93" s="168">
        <f t="shared" si="57"/>
        <v>0</v>
      </c>
      <c r="CA93" s="167" t="str">
        <f>'DATA SISWA'!CA90</f>
        <v>D</v>
      </c>
      <c r="CB93" s="167">
        <f t="shared" si="83"/>
        <v>0</v>
      </c>
      <c r="CC93" s="167" t="str">
        <f>'DATA SISWA'!CC90</f>
        <v>A</v>
      </c>
      <c r="CD93" s="168">
        <f t="shared" si="58"/>
        <v>1.75</v>
      </c>
      <c r="CE93" s="167" t="str">
        <f>'DATA SISWA'!CE90</f>
        <v>D</v>
      </c>
      <c r="CF93" s="167">
        <f t="shared" si="84"/>
        <v>1.75</v>
      </c>
      <c r="CG93" s="167" t="str">
        <f>'DATA SISWA'!CG90</f>
        <v>E</v>
      </c>
      <c r="CH93" s="168">
        <f t="shared" si="59"/>
        <v>0</v>
      </c>
      <c r="CI93" s="85">
        <f>'DATA SISWA'!CI90</f>
        <v>2</v>
      </c>
      <c r="CJ93" s="85">
        <f>'DATA SISWA'!CJ90</f>
        <v>2</v>
      </c>
      <c r="CK93" s="85">
        <f>'DATA SISWA'!CK90</f>
        <v>5</v>
      </c>
      <c r="CL93" s="85">
        <f>'DATA SISWA'!CL90</f>
        <v>5</v>
      </c>
      <c r="CM93" s="85">
        <f>'DATA SISWA'!CM90</f>
        <v>6</v>
      </c>
      <c r="CN93" s="96">
        <f>'DATA SISWA'!CN90</f>
        <v>16</v>
      </c>
      <c r="CO93" s="96">
        <f>'DATA SISWA'!CO90</f>
        <v>24</v>
      </c>
      <c r="CP93" s="66">
        <f>'DATA SISWA'!CQ90</f>
        <v>48</v>
      </c>
      <c r="CQ93" s="67">
        <f t="shared" si="85"/>
        <v>48</v>
      </c>
      <c r="CR93" s="65" t="str">
        <f t="shared" si="86"/>
        <v>-</v>
      </c>
      <c r="CS93" s="65" t="str">
        <f t="shared" si="87"/>
        <v>v</v>
      </c>
      <c r="CT93" s="64" t="str">
        <f t="shared" si="88"/>
        <v>Remedial</v>
      </c>
    </row>
    <row r="94" spans="1:107" x14ac:dyDescent="0.25">
      <c r="A94" s="86">
        <v>76</v>
      </c>
      <c r="B94" s="152" t="str">
        <f>'DATA SISWA'!C91</f>
        <v>06-</v>
      </c>
      <c r="C94" s="112" t="str">
        <f>'DATA SISWA'!D91</f>
        <v>005-</v>
      </c>
      <c r="D94" s="112" t="str">
        <f>'DATA SISWA'!E91</f>
        <v>082-</v>
      </c>
      <c r="E94" s="153">
        <f>'DATA SISWA'!F91</f>
        <v>7</v>
      </c>
      <c r="F94" s="95" t="str">
        <f>'DATA SISWA'!B91</f>
        <v>TRI INTAN YUSRAHAYANA</v>
      </c>
      <c r="G94" s="166" t="str">
        <f>'DATA SISWA'!G91</f>
        <v>C</v>
      </c>
      <c r="H94" s="167">
        <f t="shared" si="60"/>
        <v>1.75</v>
      </c>
      <c r="I94" s="166" t="str">
        <f>'DATA SISWA'!I91</f>
        <v>D</v>
      </c>
      <c r="J94" s="167">
        <f t="shared" si="61"/>
        <v>0</v>
      </c>
      <c r="K94" s="166" t="str">
        <f>'DATA SISWA'!K91</f>
        <v>E</v>
      </c>
      <c r="L94" s="167">
        <f t="shared" si="62"/>
        <v>1.75</v>
      </c>
      <c r="M94" s="166" t="str">
        <f>'DATA SISWA'!M91</f>
        <v>B</v>
      </c>
      <c r="N94" s="167">
        <f t="shared" si="63"/>
        <v>1.75</v>
      </c>
      <c r="O94" s="166" t="str">
        <f>'DATA SISWA'!O91</f>
        <v>A</v>
      </c>
      <c r="P94" s="167">
        <f t="shared" si="64"/>
        <v>0</v>
      </c>
      <c r="Q94" s="166" t="str">
        <f>'DATA SISWA'!Q91</f>
        <v>D</v>
      </c>
      <c r="R94" s="167">
        <f t="shared" si="65"/>
        <v>0</v>
      </c>
      <c r="S94" s="166" t="str">
        <f>'DATA SISWA'!S91</f>
        <v>D</v>
      </c>
      <c r="T94" s="167">
        <f t="shared" si="66"/>
        <v>1.75</v>
      </c>
      <c r="U94" s="166" t="str">
        <f>'DATA SISWA'!U91</f>
        <v>C</v>
      </c>
      <c r="V94" s="167">
        <f t="shared" si="67"/>
        <v>0</v>
      </c>
      <c r="W94" s="166" t="str">
        <f>'DATA SISWA'!W91</f>
        <v>C</v>
      </c>
      <c r="X94" s="167">
        <f t="shared" si="68"/>
        <v>0</v>
      </c>
      <c r="Y94" s="166" t="str">
        <f>'DATA SISWA'!Y91</f>
        <v>C</v>
      </c>
      <c r="Z94" s="167">
        <f t="shared" si="69"/>
        <v>1.75</v>
      </c>
      <c r="AA94" s="166" t="str">
        <f>'DATA SISWA'!AA91</f>
        <v>A</v>
      </c>
      <c r="AB94" s="167">
        <f t="shared" si="70"/>
        <v>0</v>
      </c>
      <c r="AC94" s="167" t="str">
        <f>'DATA SISWA'!AC91</f>
        <v>E</v>
      </c>
      <c r="AD94" s="168">
        <f t="shared" si="45"/>
        <v>0</v>
      </c>
      <c r="AE94" s="167" t="str">
        <f>'DATA SISWA'!AE91</f>
        <v>C</v>
      </c>
      <c r="AF94" s="167">
        <f t="shared" si="71"/>
        <v>0</v>
      </c>
      <c r="AG94" s="167" t="str">
        <f>'DATA SISWA'!AG91</f>
        <v>A</v>
      </c>
      <c r="AH94" s="168">
        <f t="shared" si="46"/>
        <v>1.75</v>
      </c>
      <c r="AI94" s="167" t="str">
        <f>'DATA SISWA'!AI91</f>
        <v>E</v>
      </c>
      <c r="AJ94" s="167">
        <f t="shared" si="72"/>
        <v>1.75</v>
      </c>
      <c r="AK94" s="167" t="str">
        <f>'DATA SISWA'!AK91</f>
        <v>B</v>
      </c>
      <c r="AL94" s="168">
        <f t="shared" si="47"/>
        <v>0</v>
      </c>
      <c r="AM94" s="167" t="str">
        <f>'DATA SISWA'!AM91</f>
        <v>E</v>
      </c>
      <c r="AN94" s="167">
        <f t="shared" si="73"/>
        <v>0</v>
      </c>
      <c r="AO94" s="167" t="str">
        <f>'DATA SISWA'!AO91</f>
        <v>C</v>
      </c>
      <c r="AP94" s="168">
        <f t="shared" si="48"/>
        <v>1.75</v>
      </c>
      <c r="AQ94" s="167" t="str">
        <f>'DATA SISWA'!AQ91</f>
        <v>C</v>
      </c>
      <c r="AR94" s="167">
        <f t="shared" si="74"/>
        <v>1.75</v>
      </c>
      <c r="AS94" s="167" t="str">
        <f>'DATA SISWA'!AS91</f>
        <v>C</v>
      </c>
      <c r="AT94" s="168">
        <f t="shared" si="49"/>
        <v>0</v>
      </c>
      <c r="AU94" s="167" t="str">
        <f>'DATA SISWA'!AU91</f>
        <v>B</v>
      </c>
      <c r="AV94" s="167">
        <f t="shared" si="75"/>
        <v>1.75</v>
      </c>
      <c r="AW94" s="167" t="str">
        <f>'DATA SISWA'!AW91</f>
        <v>D</v>
      </c>
      <c r="AX94" s="168">
        <f t="shared" si="50"/>
        <v>0</v>
      </c>
      <c r="AY94" s="167" t="str">
        <f>'DATA SISWA'!AY91</f>
        <v>D</v>
      </c>
      <c r="AZ94" s="167">
        <f t="shared" si="76"/>
        <v>0</v>
      </c>
      <c r="BA94" s="167" t="str">
        <f>'DATA SISWA'!BA91</f>
        <v>B</v>
      </c>
      <c r="BB94" s="168">
        <f t="shared" si="51"/>
        <v>0</v>
      </c>
      <c r="BC94" s="167" t="str">
        <f>'DATA SISWA'!BC91</f>
        <v>A</v>
      </c>
      <c r="BD94" s="167">
        <f t="shared" si="77"/>
        <v>1.75</v>
      </c>
      <c r="BE94" s="167" t="str">
        <f>'DATA SISWA'!BE91</f>
        <v>C</v>
      </c>
      <c r="BF94" s="168">
        <f t="shared" si="52"/>
        <v>0</v>
      </c>
      <c r="BG94" s="167" t="str">
        <f>'DATA SISWA'!BG91</f>
        <v>E</v>
      </c>
      <c r="BH94" s="167">
        <f t="shared" si="78"/>
        <v>1.75</v>
      </c>
      <c r="BI94" s="167" t="str">
        <f>'DATA SISWA'!BI91</f>
        <v>D</v>
      </c>
      <c r="BJ94" s="168">
        <f t="shared" si="53"/>
        <v>0</v>
      </c>
      <c r="BK94" s="167" t="str">
        <f>'DATA SISWA'!BK91</f>
        <v>E</v>
      </c>
      <c r="BL94" s="167">
        <f t="shared" si="79"/>
        <v>0</v>
      </c>
      <c r="BM94" s="167" t="str">
        <f>'DATA SISWA'!BM91</f>
        <v>E</v>
      </c>
      <c r="BN94" s="168">
        <f t="shared" si="54"/>
        <v>1.75</v>
      </c>
      <c r="BO94" s="167" t="str">
        <f>'DATA SISWA'!BO91</f>
        <v>E</v>
      </c>
      <c r="BP94" s="167">
        <f t="shared" si="80"/>
        <v>1.75</v>
      </c>
      <c r="BQ94" s="167" t="str">
        <f>'DATA SISWA'!BQ91</f>
        <v>D</v>
      </c>
      <c r="BR94" s="168">
        <f t="shared" si="55"/>
        <v>1.75</v>
      </c>
      <c r="BS94" s="167" t="str">
        <f>'DATA SISWA'!BS91</f>
        <v>E</v>
      </c>
      <c r="BT94" s="167">
        <f t="shared" si="81"/>
        <v>1.75</v>
      </c>
      <c r="BU94" s="167" t="str">
        <f>'DATA SISWA'!BU91</f>
        <v>D</v>
      </c>
      <c r="BV94" s="168">
        <f t="shared" si="56"/>
        <v>1.75</v>
      </c>
      <c r="BW94" s="167" t="str">
        <f>'DATA SISWA'!BW91</f>
        <v>E</v>
      </c>
      <c r="BX94" s="167">
        <f t="shared" si="82"/>
        <v>0</v>
      </c>
      <c r="BY94" s="167" t="str">
        <f>'DATA SISWA'!BY91</f>
        <v>D</v>
      </c>
      <c r="BZ94" s="168">
        <f t="shared" si="57"/>
        <v>1.75</v>
      </c>
      <c r="CA94" s="167" t="str">
        <f>'DATA SISWA'!CA91</f>
        <v>A</v>
      </c>
      <c r="CB94" s="167">
        <f t="shared" si="83"/>
        <v>1.75</v>
      </c>
      <c r="CC94" s="167" t="str">
        <f>'DATA SISWA'!CC91</f>
        <v>A</v>
      </c>
      <c r="CD94" s="168">
        <f t="shared" si="58"/>
        <v>1.75</v>
      </c>
      <c r="CE94" s="167" t="str">
        <f>'DATA SISWA'!CE91</f>
        <v>D</v>
      </c>
      <c r="CF94" s="167">
        <f t="shared" si="84"/>
        <v>1.75</v>
      </c>
      <c r="CG94" s="167" t="str">
        <f>'DATA SISWA'!CG91</f>
        <v>C</v>
      </c>
      <c r="CH94" s="168">
        <f t="shared" si="59"/>
        <v>1.75</v>
      </c>
      <c r="CI94" s="85">
        <f>'DATA SISWA'!CI91</f>
        <v>2</v>
      </c>
      <c r="CJ94" s="85">
        <f>'DATA SISWA'!CJ91</f>
        <v>2</v>
      </c>
      <c r="CK94" s="85">
        <f>'DATA SISWA'!CK91</f>
        <v>4</v>
      </c>
      <c r="CL94" s="85">
        <f>'DATA SISWA'!CL91</f>
        <v>7</v>
      </c>
      <c r="CM94" s="85">
        <f>'DATA SISWA'!CM91</f>
        <v>7</v>
      </c>
      <c r="CN94" s="96">
        <f>'DATA SISWA'!CN91</f>
        <v>22</v>
      </c>
      <c r="CO94" s="96">
        <f>'DATA SISWA'!CO91</f>
        <v>18</v>
      </c>
      <c r="CP94" s="66">
        <f>'DATA SISWA'!CQ91</f>
        <v>60.5</v>
      </c>
      <c r="CQ94" s="67">
        <f t="shared" si="85"/>
        <v>60.5</v>
      </c>
      <c r="CR94" s="65" t="str">
        <f t="shared" si="86"/>
        <v>v</v>
      </c>
      <c r="CS94" s="65" t="str">
        <f t="shared" si="87"/>
        <v>-</v>
      </c>
      <c r="CT94" s="64" t="str">
        <f t="shared" si="88"/>
        <v>Tuntas</v>
      </c>
    </row>
    <row r="95" spans="1:107" x14ac:dyDescent="0.25">
      <c r="A95" s="86">
        <v>77</v>
      </c>
      <c r="B95" s="152" t="str">
        <f>'DATA SISWA'!C92</f>
        <v>06-</v>
      </c>
      <c r="C95" s="112" t="str">
        <f>'DATA SISWA'!D92</f>
        <v>005-</v>
      </c>
      <c r="D95" s="112" t="str">
        <f>'DATA SISWA'!E92</f>
        <v>083-</v>
      </c>
      <c r="E95" s="153">
        <f>'DATA SISWA'!F92</f>
        <v>6</v>
      </c>
      <c r="F95" s="95" t="str">
        <f>'DATA SISWA'!B92</f>
        <v>WINKA YUSIMADES</v>
      </c>
      <c r="G95" s="166" t="str">
        <f>'DATA SISWA'!G92</f>
        <v>E</v>
      </c>
      <c r="H95" s="167">
        <f t="shared" si="60"/>
        <v>0</v>
      </c>
      <c r="I95" s="166" t="str">
        <f>'DATA SISWA'!I92</f>
        <v>A</v>
      </c>
      <c r="J95" s="167">
        <f t="shared" si="61"/>
        <v>0</v>
      </c>
      <c r="K95" s="166" t="str">
        <f>'DATA SISWA'!K92</f>
        <v>E</v>
      </c>
      <c r="L95" s="167">
        <f t="shared" si="62"/>
        <v>1.75</v>
      </c>
      <c r="M95" s="166" t="str">
        <f>'DATA SISWA'!M92</f>
        <v>B</v>
      </c>
      <c r="N95" s="167">
        <f t="shared" si="63"/>
        <v>1.75</v>
      </c>
      <c r="O95" s="166" t="str">
        <f>'DATA SISWA'!O92</f>
        <v>A</v>
      </c>
      <c r="P95" s="167">
        <f t="shared" si="64"/>
        <v>0</v>
      </c>
      <c r="Q95" s="166" t="str">
        <f>'DATA SISWA'!Q92</f>
        <v>B</v>
      </c>
      <c r="R95" s="167">
        <f t="shared" si="65"/>
        <v>1.75</v>
      </c>
      <c r="S95" s="166" t="str">
        <f>'DATA SISWA'!S92</f>
        <v>B</v>
      </c>
      <c r="T95" s="167">
        <f t="shared" si="66"/>
        <v>0</v>
      </c>
      <c r="U95" s="166" t="str">
        <f>'DATA SISWA'!U92</f>
        <v>C</v>
      </c>
      <c r="V95" s="167">
        <f t="shared" si="67"/>
        <v>0</v>
      </c>
      <c r="W95" s="166" t="str">
        <f>'DATA SISWA'!W92</f>
        <v>A</v>
      </c>
      <c r="X95" s="167">
        <f t="shared" si="68"/>
        <v>1.75</v>
      </c>
      <c r="Y95" s="166" t="str">
        <f>'DATA SISWA'!Y92</f>
        <v>A</v>
      </c>
      <c r="Z95" s="167">
        <f t="shared" si="69"/>
        <v>0</v>
      </c>
      <c r="AA95" s="166" t="str">
        <f>'DATA SISWA'!AA92</f>
        <v>D</v>
      </c>
      <c r="AB95" s="167">
        <f t="shared" si="70"/>
        <v>0</v>
      </c>
      <c r="AC95" s="167" t="str">
        <f>'DATA SISWA'!AC92</f>
        <v>B</v>
      </c>
      <c r="AD95" s="168">
        <f t="shared" si="45"/>
        <v>1.75</v>
      </c>
      <c r="AE95" s="167" t="str">
        <f>'DATA SISWA'!AE92</f>
        <v>A</v>
      </c>
      <c r="AF95" s="167">
        <f t="shared" si="71"/>
        <v>1.75</v>
      </c>
      <c r="AG95" s="167" t="str">
        <f>'DATA SISWA'!AG92</f>
        <v>A</v>
      </c>
      <c r="AH95" s="168">
        <f t="shared" si="46"/>
        <v>1.75</v>
      </c>
      <c r="AI95" s="167" t="str">
        <f>'DATA SISWA'!AI92</f>
        <v>B</v>
      </c>
      <c r="AJ95" s="167">
        <f t="shared" si="72"/>
        <v>0</v>
      </c>
      <c r="AK95" s="167" t="str">
        <f>'DATA SISWA'!AK92</f>
        <v>A</v>
      </c>
      <c r="AL95" s="168">
        <f t="shared" si="47"/>
        <v>0</v>
      </c>
      <c r="AM95" s="167" t="str">
        <f>'DATA SISWA'!AM92</f>
        <v>E</v>
      </c>
      <c r="AN95" s="167">
        <f t="shared" si="73"/>
        <v>0</v>
      </c>
      <c r="AO95" s="167" t="str">
        <f>'DATA SISWA'!AO92</f>
        <v>C</v>
      </c>
      <c r="AP95" s="168">
        <f t="shared" si="48"/>
        <v>1.75</v>
      </c>
      <c r="AQ95" s="167" t="str">
        <f>'DATA SISWA'!AQ92</f>
        <v>C</v>
      </c>
      <c r="AR95" s="167">
        <f t="shared" si="74"/>
        <v>1.75</v>
      </c>
      <c r="AS95" s="167" t="str">
        <f>'DATA SISWA'!AS92</f>
        <v>A</v>
      </c>
      <c r="AT95" s="168">
        <f t="shared" si="49"/>
        <v>1.75</v>
      </c>
      <c r="AU95" s="167" t="str">
        <f>'DATA SISWA'!AU92</f>
        <v>B</v>
      </c>
      <c r="AV95" s="167">
        <f t="shared" si="75"/>
        <v>1.75</v>
      </c>
      <c r="AW95" s="167" t="str">
        <f>'DATA SISWA'!AW92</f>
        <v>A</v>
      </c>
      <c r="AX95" s="168">
        <f t="shared" si="50"/>
        <v>1.75</v>
      </c>
      <c r="AY95" s="167" t="str">
        <f>'DATA SISWA'!AY92</f>
        <v>D</v>
      </c>
      <c r="AZ95" s="167">
        <f t="shared" si="76"/>
        <v>0</v>
      </c>
      <c r="BA95" s="167" t="str">
        <f>'DATA SISWA'!BA92</f>
        <v>B</v>
      </c>
      <c r="BB95" s="168">
        <f t="shared" si="51"/>
        <v>0</v>
      </c>
      <c r="BC95" s="167" t="str">
        <f>'DATA SISWA'!BC92</f>
        <v>C</v>
      </c>
      <c r="BD95" s="167">
        <f t="shared" si="77"/>
        <v>0</v>
      </c>
      <c r="BE95" s="167" t="str">
        <f>'DATA SISWA'!BE92</f>
        <v>A</v>
      </c>
      <c r="BF95" s="168">
        <f t="shared" si="52"/>
        <v>0</v>
      </c>
      <c r="BG95" s="167" t="str">
        <f>'DATA SISWA'!BG92</f>
        <v>E</v>
      </c>
      <c r="BH95" s="167">
        <f t="shared" si="78"/>
        <v>1.75</v>
      </c>
      <c r="BI95" s="167" t="str">
        <f>'DATA SISWA'!BI92</f>
        <v>B</v>
      </c>
      <c r="BJ95" s="168">
        <f t="shared" si="53"/>
        <v>1.75</v>
      </c>
      <c r="BK95" s="167" t="str">
        <f>'DATA SISWA'!BK92</f>
        <v>A</v>
      </c>
      <c r="BL95" s="167">
        <f t="shared" si="79"/>
        <v>0</v>
      </c>
      <c r="BM95" s="167" t="str">
        <f>'DATA SISWA'!BM92</f>
        <v>E</v>
      </c>
      <c r="BN95" s="168">
        <f t="shared" si="54"/>
        <v>1.75</v>
      </c>
      <c r="BO95" s="167" t="str">
        <f>'DATA SISWA'!BO92</f>
        <v>A</v>
      </c>
      <c r="BP95" s="167">
        <f t="shared" si="80"/>
        <v>0</v>
      </c>
      <c r="BQ95" s="167" t="str">
        <f>'DATA SISWA'!BQ92</f>
        <v>A</v>
      </c>
      <c r="BR95" s="168">
        <f t="shared" si="55"/>
        <v>0</v>
      </c>
      <c r="BS95" s="167" t="str">
        <f>'DATA SISWA'!BS92</f>
        <v>E</v>
      </c>
      <c r="BT95" s="167">
        <f t="shared" si="81"/>
        <v>1.75</v>
      </c>
      <c r="BU95" s="167" t="str">
        <f>'DATA SISWA'!BU92</f>
        <v>D</v>
      </c>
      <c r="BV95" s="168">
        <f t="shared" si="56"/>
        <v>1.75</v>
      </c>
      <c r="BW95" s="167" t="str">
        <f>'DATA SISWA'!BW92</f>
        <v>C</v>
      </c>
      <c r="BX95" s="167">
        <f t="shared" si="82"/>
        <v>0</v>
      </c>
      <c r="BY95" s="167" t="str">
        <f>'DATA SISWA'!BY92</f>
        <v>A</v>
      </c>
      <c r="BZ95" s="168">
        <f t="shared" si="57"/>
        <v>0</v>
      </c>
      <c r="CA95" s="167" t="str">
        <f>'DATA SISWA'!CA92</f>
        <v>C</v>
      </c>
      <c r="CB95" s="167">
        <f t="shared" si="83"/>
        <v>0</v>
      </c>
      <c r="CC95" s="167" t="str">
        <f>'DATA SISWA'!CC92</f>
        <v>A</v>
      </c>
      <c r="CD95" s="168">
        <f t="shared" si="58"/>
        <v>1.75</v>
      </c>
      <c r="CE95" s="167" t="str">
        <f>'DATA SISWA'!CE92</f>
        <v>D</v>
      </c>
      <c r="CF95" s="167">
        <f t="shared" si="84"/>
        <v>1.75</v>
      </c>
      <c r="CG95" s="167" t="str">
        <f>'DATA SISWA'!CG92</f>
        <v>E</v>
      </c>
      <c r="CH95" s="168">
        <f t="shared" si="59"/>
        <v>0</v>
      </c>
      <c r="CI95" s="85">
        <f>'DATA SISWA'!CI92</f>
        <v>2</v>
      </c>
      <c r="CJ95" s="85">
        <f>'DATA SISWA'!CJ92</f>
        <v>2</v>
      </c>
      <c r="CK95" s="85">
        <f>'DATA SISWA'!CK92</f>
        <v>4</v>
      </c>
      <c r="CL95" s="85">
        <f>'DATA SISWA'!CL92</f>
        <v>6</v>
      </c>
      <c r="CM95" s="85">
        <f>'DATA SISWA'!CM92</f>
        <v>7</v>
      </c>
      <c r="CN95" s="96">
        <f>'DATA SISWA'!CN92</f>
        <v>19</v>
      </c>
      <c r="CO95" s="96">
        <f>'DATA SISWA'!CO92</f>
        <v>21</v>
      </c>
      <c r="CP95" s="66">
        <f>'DATA SISWA'!CQ92</f>
        <v>54.25</v>
      </c>
      <c r="CQ95" s="67">
        <f t="shared" si="85"/>
        <v>54.25</v>
      </c>
      <c r="CR95" s="65" t="str">
        <f t="shared" si="86"/>
        <v>-</v>
      </c>
      <c r="CS95" s="65" t="str">
        <f t="shared" si="87"/>
        <v>v</v>
      </c>
      <c r="CT95" s="64" t="str">
        <f t="shared" si="88"/>
        <v>Remedial</v>
      </c>
    </row>
    <row r="96" spans="1:107" x14ac:dyDescent="0.25">
      <c r="A96" s="87">
        <v>78</v>
      </c>
      <c r="B96" s="152" t="str">
        <f>'DATA SISWA'!C93</f>
        <v>06-</v>
      </c>
      <c r="C96" s="112" t="str">
        <f>'DATA SISWA'!D93</f>
        <v>005-</v>
      </c>
      <c r="D96" s="112" t="str">
        <f>'DATA SISWA'!E93</f>
        <v>067-</v>
      </c>
      <c r="E96" s="153">
        <f>'DATA SISWA'!F93</f>
        <v>6</v>
      </c>
      <c r="F96" s="95" t="str">
        <f>'DATA SISWA'!B93</f>
        <v>LATHIPAH</v>
      </c>
      <c r="G96" s="166" t="str">
        <f>'DATA SISWA'!G93</f>
        <v>D</v>
      </c>
      <c r="H96" s="167">
        <f t="shared" si="60"/>
        <v>0</v>
      </c>
      <c r="I96" s="166" t="str">
        <f>'DATA SISWA'!I93</f>
        <v>A</v>
      </c>
      <c r="J96" s="167">
        <f t="shared" si="61"/>
        <v>0</v>
      </c>
      <c r="K96" s="166" t="str">
        <f>'DATA SISWA'!K93</f>
        <v>E</v>
      </c>
      <c r="L96" s="167">
        <f t="shared" si="62"/>
        <v>1.75</v>
      </c>
      <c r="M96" s="166" t="str">
        <f>'DATA SISWA'!M93</f>
        <v>A</v>
      </c>
      <c r="N96" s="167">
        <f t="shared" si="63"/>
        <v>0</v>
      </c>
      <c r="O96" s="166" t="str">
        <f>'DATA SISWA'!O93</f>
        <v>A</v>
      </c>
      <c r="P96" s="167">
        <f t="shared" si="64"/>
        <v>0</v>
      </c>
      <c r="Q96" s="166" t="str">
        <f>'DATA SISWA'!Q93</f>
        <v>E</v>
      </c>
      <c r="R96" s="167">
        <f t="shared" si="65"/>
        <v>0</v>
      </c>
      <c r="S96" s="166" t="str">
        <f>'DATA SISWA'!S93</f>
        <v>D</v>
      </c>
      <c r="T96" s="167">
        <f t="shared" si="66"/>
        <v>1.75</v>
      </c>
      <c r="U96" s="166" t="str">
        <f>'DATA SISWA'!U93</f>
        <v>C</v>
      </c>
      <c r="V96" s="167">
        <f t="shared" si="67"/>
        <v>0</v>
      </c>
      <c r="W96" s="166" t="str">
        <f>'DATA SISWA'!W93</f>
        <v>A</v>
      </c>
      <c r="X96" s="167">
        <f t="shared" si="68"/>
        <v>1.75</v>
      </c>
      <c r="Y96" s="166" t="str">
        <f>'DATA SISWA'!Y93</f>
        <v>E</v>
      </c>
      <c r="Z96" s="167">
        <f t="shared" si="69"/>
        <v>0</v>
      </c>
      <c r="AA96" s="166" t="str">
        <f>'DATA SISWA'!AA93</f>
        <v>C</v>
      </c>
      <c r="AB96" s="167">
        <f t="shared" si="70"/>
        <v>1.75</v>
      </c>
      <c r="AC96" s="167" t="str">
        <f>'DATA SISWA'!AC93</f>
        <v>D</v>
      </c>
      <c r="AD96" s="168">
        <f t="shared" si="45"/>
        <v>0</v>
      </c>
      <c r="AE96" s="167" t="str">
        <f>'DATA SISWA'!AE93</f>
        <v>B</v>
      </c>
      <c r="AF96" s="167">
        <f t="shared" si="71"/>
        <v>0</v>
      </c>
      <c r="AG96" s="167" t="str">
        <f>'DATA SISWA'!AG93</f>
        <v>A</v>
      </c>
      <c r="AH96" s="168">
        <f t="shared" si="46"/>
        <v>1.75</v>
      </c>
      <c r="AI96" s="167" t="str">
        <f>'DATA SISWA'!AI93</f>
        <v>C</v>
      </c>
      <c r="AJ96" s="167">
        <f t="shared" si="72"/>
        <v>0</v>
      </c>
      <c r="AK96" s="167" t="str">
        <f>'DATA SISWA'!AK93</f>
        <v>A</v>
      </c>
      <c r="AL96" s="168">
        <f t="shared" si="47"/>
        <v>0</v>
      </c>
      <c r="AM96" s="167" t="str">
        <f>'DATA SISWA'!AM93</f>
        <v>E</v>
      </c>
      <c r="AN96" s="167">
        <f t="shared" si="73"/>
        <v>0</v>
      </c>
      <c r="AO96" s="167" t="str">
        <f>'DATA SISWA'!AO93</f>
        <v>B</v>
      </c>
      <c r="AP96" s="168">
        <f t="shared" si="48"/>
        <v>0</v>
      </c>
      <c r="AQ96" s="167" t="str">
        <f>'DATA SISWA'!AQ93</f>
        <v>B</v>
      </c>
      <c r="AR96" s="167">
        <f t="shared" si="74"/>
        <v>0</v>
      </c>
      <c r="AS96" s="167" t="str">
        <f>'DATA SISWA'!AS93</f>
        <v>B</v>
      </c>
      <c r="AT96" s="168">
        <f t="shared" si="49"/>
        <v>0</v>
      </c>
      <c r="AU96" s="167" t="str">
        <f>'DATA SISWA'!AU93</f>
        <v>D</v>
      </c>
      <c r="AV96" s="167">
        <f t="shared" si="75"/>
        <v>0</v>
      </c>
      <c r="AW96" s="167" t="str">
        <f>'DATA SISWA'!AW93</f>
        <v>B</v>
      </c>
      <c r="AX96" s="168">
        <f t="shared" si="50"/>
        <v>0</v>
      </c>
      <c r="AY96" s="167" t="str">
        <f>'DATA SISWA'!AY93</f>
        <v>D</v>
      </c>
      <c r="AZ96" s="167">
        <f t="shared" si="76"/>
        <v>0</v>
      </c>
      <c r="BA96" s="167" t="str">
        <f>'DATA SISWA'!BA93</f>
        <v>D</v>
      </c>
      <c r="BB96" s="168">
        <f t="shared" si="51"/>
        <v>0</v>
      </c>
      <c r="BC96" s="167" t="str">
        <f>'DATA SISWA'!BC93</f>
        <v>E</v>
      </c>
      <c r="BD96" s="167">
        <f t="shared" si="77"/>
        <v>0</v>
      </c>
      <c r="BE96" s="167" t="str">
        <f>'DATA SISWA'!BE93</f>
        <v>E</v>
      </c>
      <c r="BF96" s="168">
        <f t="shared" si="52"/>
        <v>1.75</v>
      </c>
      <c r="BG96" s="167" t="str">
        <f>'DATA SISWA'!BG93</f>
        <v>E</v>
      </c>
      <c r="BH96" s="167">
        <f t="shared" si="78"/>
        <v>1.75</v>
      </c>
      <c r="BI96" s="167" t="str">
        <f>'DATA SISWA'!BI93</f>
        <v>B</v>
      </c>
      <c r="BJ96" s="168">
        <f t="shared" si="53"/>
        <v>1.75</v>
      </c>
      <c r="BK96" s="167" t="str">
        <f>'DATA SISWA'!BK93</f>
        <v>E</v>
      </c>
      <c r="BL96" s="167">
        <f t="shared" si="79"/>
        <v>0</v>
      </c>
      <c r="BM96" s="167" t="str">
        <f>'DATA SISWA'!BM93</f>
        <v>E</v>
      </c>
      <c r="BN96" s="168">
        <f t="shared" si="54"/>
        <v>1.75</v>
      </c>
      <c r="BO96" s="167" t="str">
        <f>'DATA SISWA'!BO93</f>
        <v>C</v>
      </c>
      <c r="BP96" s="167">
        <f t="shared" si="80"/>
        <v>0</v>
      </c>
      <c r="BQ96" s="167" t="str">
        <f>'DATA SISWA'!BQ93</f>
        <v>D</v>
      </c>
      <c r="BR96" s="168">
        <f t="shared" si="55"/>
        <v>1.75</v>
      </c>
      <c r="BS96" s="167" t="str">
        <f>'DATA SISWA'!BS93</f>
        <v>E</v>
      </c>
      <c r="BT96" s="167">
        <f t="shared" si="81"/>
        <v>1.75</v>
      </c>
      <c r="BU96" s="167" t="str">
        <f>'DATA SISWA'!BU93</f>
        <v>D</v>
      </c>
      <c r="BV96" s="168">
        <f t="shared" si="56"/>
        <v>1.75</v>
      </c>
      <c r="BW96" s="167" t="str">
        <f>'DATA SISWA'!BW93</f>
        <v>A</v>
      </c>
      <c r="BX96" s="167">
        <f t="shared" si="82"/>
        <v>1.75</v>
      </c>
      <c r="BY96" s="167" t="str">
        <f>'DATA SISWA'!BY93</f>
        <v>B</v>
      </c>
      <c r="BZ96" s="168">
        <f t="shared" si="57"/>
        <v>0</v>
      </c>
      <c r="CA96" s="167" t="str">
        <f>'DATA SISWA'!CA93</f>
        <v>B</v>
      </c>
      <c r="CB96" s="167">
        <f t="shared" si="83"/>
        <v>0</v>
      </c>
      <c r="CC96" s="167" t="str">
        <f>'DATA SISWA'!CC93</f>
        <v>A</v>
      </c>
      <c r="CD96" s="168">
        <f t="shared" si="58"/>
        <v>1.75</v>
      </c>
      <c r="CE96" s="167" t="str">
        <f>'DATA SISWA'!CE93</f>
        <v>D</v>
      </c>
      <c r="CF96" s="167">
        <f t="shared" si="84"/>
        <v>1.75</v>
      </c>
      <c r="CG96" s="167" t="str">
        <f>'DATA SISWA'!CG93</f>
        <v>C</v>
      </c>
      <c r="CH96" s="168">
        <f t="shared" si="59"/>
        <v>1.75</v>
      </c>
      <c r="CI96" s="85">
        <f>'DATA SISWA'!CI93</f>
        <v>4</v>
      </c>
      <c r="CJ96" s="85">
        <f>'DATA SISWA'!CJ93</f>
        <v>2</v>
      </c>
      <c r="CK96" s="85">
        <f>'DATA SISWA'!CK93</f>
        <v>3</v>
      </c>
      <c r="CL96" s="85">
        <f>'DATA SISWA'!CL93</f>
        <v>6</v>
      </c>
      <c r="CM96" s="85">
        <f>'DATA SISWA'!CM93</f>
        <v>5</v>
      </c>
      <c r="CN96" s="96">
        <f>'DATA SISWA'!CN93</f>
        <v>16</v>
      </c>
      <c r="CO96" s="96">
        <f>'DATA SISWA'!CO93</f>
        <v>24</v>
      </c>
      <c r="CP96" s="66">
        <f>'DATA SISWA'!CQ93</f>
        <v>48</v>
      </c>
      <c r="CQ96" s="67">
        <f t="shared" si="85"/>
        <v>48</v>
      </c>
      <c r="CR96" s="65" t="str">
        <f t="shared" si="86"/>
        <v>-</v>
      </c>
      <c r="CS96" s="65" t="str">
        <f t="shared" si="87"/>
        <v>v</v>
      </c>
      <c r="CT96" s="64" t="str">
        <f t="shared" si="88"/>
        <v>Remedial</v>
      </c>
    </row>
    <row r="97" spans="1:98" x14ac:dyDescent="0.25">
      <c r="A97" s="87">
        <v>79</v>
      </c>
      <c r="B97" s="152" t="str">
        <f>'DATA SISWA'!C94</f>
        <v>06-</v>
      </c>
      <c r="C97" s="112" t="str">
        <f>'DATA SISWA'!D94</f>
        <v>005-</v>
      </c>
      <c r="D97" s="112" t="str">
        <f>'DATA SISWA'!E94</f>
        <v>079-</v>
      </c>
      <c r="E97" s="153">
        <f>'DATA SISWA'!F94</f>
        <v>2</v>
      </c>
      <c r="F97" s="95" t="str">
        <f>'DATA SISWA'!B94</f>
        <v>SITI HAJARIA</v>
      </c>
      <c r="G97" s="166" t="str">
        <f>'DATA SISWA'!G94</f>
        <v>D</v>
      </c>
      <c r="H97" s="167">
        <f t="shared" si="60"/>
        <v>0</v>
      </c>
      <c r="I97" s="166" t="str">
        <f>'DATA SISWA'!I94</f>
        <v>B</v>
      </c>
      <c r="J97" s="167">
        <f t="shared" si="61"/>
        <v>0</v>
      </c>
      <c r="K97" s="166" t="str">
        <f>'DATA SISWA'!K94</f>
        <v>E</v>
      </c>
      <c r="L97" s="167">
        <f t="shared" si="62"/>
        <v>1.75</v>
      </c>
      <c r="M97" s="166" t="str">
        <f>'DATA SISWA'!M94</f>
        <v>A</v>
      </c>
      <c r="N97" s="167">
        <f t="shared" si="63"/>
        <v>0</v>
      </c>
      <c r="O97" s="166" t="str">
        <f>'DATA SISWA'!O94</f>
        <v>D</v>
      </c>
      <c r="P97" s="167">
        <f t="shared" si="64"/>
        <v>0</v>
      </c>
      <c r="Q97" s="166" t="str">
        <f>'DATA SISWA'!Q94</f>
        <v>D</v>
      </c>
      <c r="R97" s="167">
        <f t="shared" si="65"/>
        <v>0</v>
      </c>
      <c r="S97" s="166" t="str">
        <f>'DATA SISWA'!S94</f>
        <v>D</v>
      </c>
      <c r="T97" s="167">
        <f t="shared" si="66"/>
        <v>1.75</v>
      </c>
      <c r="U97" s="166" t="str">
        <f>'DATA SISWA'!U94</f>
        <v>C</v>
      </c>
      <c r="V97" s="167">
        <f t="shared" si="67"/>
        <v>0</v>
      </c>
      <c r="W97" s="166" t="str">
        <f>'DATA SISWA'!W94</f>
        <v>B</v>
      </c>
      <c r="X97" s="167">
        <f t="shared" si="68"/>
        <v>0</v>
      </c>
      <c r="Y97" s="166" t="str">
        <f>'DATA SISWA'!Y94</f>
        <v>A</v>
      </c>
      <c r="Z97" s="167">
        <f t="shared" si="69"/>
        <v>0</v>
      </c>
      <c r="AA97" s="166" t="str">
        <f>'DATA SISWA'!AA94</f>
        <v>A</v>
      </c>
      <c r="AB97" s="167">
        <f t="shared" si="70"/>
        <v>0</v>
      </c>
      <c r="AC97" s="167" t="str">
        <f>'DATA SISWA'!AC94</f>
        <v>B</v>
      </c>
      <c r="AD97" s="168">
        <f t="shared" si="45"/>
        <v>1.75</v>
      </c>
      <c r="AE97" s="167" t="str">
        <f>'DATA SISWA'!AE94</f>
        <v>B</v>
      </c>
      <c r="AF97" s="167">
        <f t="shared" si="71"/>
        <v>0</v>
      </c>
      <c r="AG97" s="167" t="str">
        <f>'DATA SISWA'!AG94</f>
        <v>B</v>
      </c>
      <c r="AH97" s="168">
        <f t="shared" si="46"/>
        <v>0</v>
      </c>
      <c r="AI97" s="167" t="str">
        <f>'DATA SISWA'!AI94</f>
        <v>C</v>
      </c>
      <c r="AJ97" s="167">
        <f t="shared" si="72"/>
        <v>0</v>
      </c>
      <c r="AK97" s="167" t="str">
        <f>'DATA SISWA'!AK94</f>
        <v>A</v>
      </c>
      <c r="AL97" s="168">
        <f t="shared" si="47"/>
        <v>0</v>
      </c>
      <c r="AM97" s="167" t="str">
        <f>'DATA SISWA'!AM94</f>
        <v>E</v>
      </c>
      <c r="AN97" s="167">
        <f t="shared" si="73"/>
        <v>0</v>
      </c>
      <c r="AO97" s="167" t="str">
        <f>'DATA SISWA'!AO94</f>
        <v>C</v>
      </c>
      <c r="AP97" s="168">
        <f t="shared" si="48"/>
        <v>1.75</v>
      </c>
      <c r="AQ97" s="167" t="str">
        <f>'DATA SISWA'!AQ94</f>
        <v>C</v>
      </c>
      <c r="AR97" s="167">
        <f t="shared" si="74"/>
        <v>1.75</v>
      </c>
      <c r="AS97" s="167" t="str">
        <f>'DATA SISWA'!AS94</f>
        <v>B</v>
      </c>
      <c r="AT97" s="168">
        <f t="shared" si="49"/>
        <v>0</v>
      </c>
      <c r="AU97" s="167" t="str">
        <f>'DATA SISWA'!AU94</f>
        <v>B</v>
      </c>
      <c r="AV97" s="167">
        <f t="shared" si="75"/>
        <v>1.75</v>
      </c>
      <c r="AW97" s="167" t="str">
        <f>'DATA SISWA'!AW94</f>
        <v>D</v>
      </c>
      <c r="AX97" s="168">
        <f t="shared" si="50"/>
        <v>0</v>
      </c>
      <c r="AY97" s="167" t="str">
        <f>'DATA SISWA'!AY94</f>
        <v>D</v>
      </c>
      <c r="AZ97" s="167">
        <f t="shared" si="76"/>
        <v>0</v>
      </c>
      <c r="BA97" s="167" t="str">
        <f>'DATA SISWA'!BA94</f>
        <v>E</v>
      </c>
      <c r="BB97" s="168">
        <f t="shared" si="51"/>
        <v>0</v>
      </c>
      <c r="BC97" s="167" t="str">
        <f>'DATA SISWA'!BC94</f>
        <v>A</v>
      </c>
      <c r="BD97" s="167">
        <f t="shared" si="77"/>
        <v>1.75</v>
      </c>
      <c r="BE97" s="167" t="str">
        <f>'DATA SISWA'!BE94</f>
        <v>A</v>
      </c>
      <c r="BF97" s="168">
        <f t="shared" si="52"/>
        <v>0</v>
      </c>
      <c r="BG97" s="167" t="str">
        <f>'DATA SISWA'!BG94</f>
        <v>E</v>
      </c>
      <c r="BH97" s="167">
        <f t="shared" si="78"/>
        <v>1.75</v>
      </c>
      <c r="BI97" s="167" t="str">
        <f>'DATA SISWA'!BI94</f>
        <v>B</v>
      </c>
      <c r="BJ97" s="168">
        <f t="shared" si="53"/>
        <v>1.75</v>
      </c>
      <c r="BK97" s="167" t="str">
        <f>'DATA SISWA'!BK94</f>
        <v>C</v>
      </c>
      <c r="BL97" s="167">
        <f t="shared" si="79"/>
        <v>0</v>
      </c>
      <c r="BM97" s="167" t="str">
        <f>'DATA SISWA'!BM94</f>
        <v>E</v>
      </c>
      <c r="BN97" s="168">
        <f t="shared" si="54"/>
        <v>1.75</v>
      </c>
      <c r="BO97" s="167" t="str">
        <f>'DATA SISWA'!BO94</f>
        <v>B</v>
      </c>
      <c r="BP97" s="167">
        <f t="shared" si="80"/>
        <v>0</v>
      </c>
      <c r="BQ97" s="167" t="str">
        <f>'DATA SISWA'!BQ94</f>
        <v>D</v>
      </c>
      <c r="BR97" s="168">
        <f t="shared" si="55"/>
        <v>1.75</v>
      </c>
      <c r="BS97" s="167" t="str">
        <f>'DATA SISWA'!BS94</f>
        <v>E</v>
      </c>
      <c r="BT97" s="167">
        <f t="shared" si="81"/>
        <v>1.75</v>
      </c>
      <c r="BU97" s="167" t="str">
        <f>'DATA SISWA'!BU94</f>
        <v>D</v>
      </c>
      <c r="BV97" s="168">
        <f t="shared" si="56"/>
        <v>1.75</v>
      </c>
      <c r="BW97" s="167" t="str">
        <f>'DATA SISWA'!BW94</f>
        <v>A</v>
      </c>
      <c r="BX97" s="167">
        <f t="shared" si="82"/>
        <v>1.75</v>
      </c>
      <c r="BY97" s="167" t="str">
        <f>'DATA SISWA'!BY94</f>
        <v>D</v>
      </c>
      <c r="BZ97" s="168">
        <f t="shared" si="57"/>
        <v>1.75</v>
      </c>
      <c r="CA97" s="167" t="str">
        <f>'DATA SISWA'!CA94</f>
        <v>E</v>
      </c>
      <c r="CB97" s="167">
        <f t="shared" si="83"/>
        <v>0</v>
      </c>
      <c r="CC97" s="167" t="str">
        <f>'DATA SISWA'!CC94</f>
        <v>A</v>
      </c>
      <c r="CD97" s="168">
        <f t="shared" si="58"/>
        <v>1.75</v>
      </c>
      <c r="CE97" s="167" t="str">
        <f>'DATA SISWA'!CE94</f>
        <v>B</v>
      </c>
      <c r="CF97" s="167">
        <f t="shared" si="84"/>
        <v>0</v>
      </c>
      <c r="CG97" s="167" t="str">
        <f>'DATA SISWA'!CG94</f>
        <v>E</v>
      </c>
      <c r="CH97" s="168">
        <f t="shared" si="59"/>
        <v>0</v>
      </c>
      <c r="CI97" s="85">
        <f>'DATA SISWA'!CI94</f>
        <v>2</v>
      </c>
      <c r="CJ97" s="85">
        <f>'DATA SISWA'!CJ94</f>
        <v>0</v>
      </c>
      <c r="CK97" s="85">
        <f>'DATA SISWA'!CK94</f>
        <v>5</v>
      </c>
      <c r="CL97" s="85">
        <f>'DATA SISWA'!CL94</f>
        <v>0</v>
      </c>
      <c r="CM97" s="85">
        <f>'DATA SISWA'!CM94</f>
        <v>3</v>
      </c>
      <c r="CN97" s="96">
        <f>'DATA SISWA'!CN94</f>
        <v>16</v>
      </c>
      <c r="CO97" s="96">
        <f>'DATA SISWA'!CO94</f>
        <v>24</v>
      </c>
      <c r="CP97" s="66">
        <f>'DATA SISWA'!CQ94</f>
        <v>38</v>
      </c>
      <c r="CQ97" s="67">
        <f t="shared" si="85"/>
        <v>38</v>
      </c>
      <c r="CR97" s="65" t="str">
        <f t="shared" si="86"/>
        <v>-</v>
      </c>
      <c r="CS97" s="65" t="str">
        <f t="shared" si="87"/>
        <v>v</v>
      </c>
      <c r="CT97" s="64" t="str">
        <f t="shared" si="88"/>
        <v>Remedial</v>
      </c>
    </row>
    <row r="98" spans="1:98" x14ac:dyDescent="0.25">
      <c r="A98" s="86">
        <v>80</v>
      </c>
      <c r="B98" s="152" t="str">
        <f>'DATA SISWA'!C95</f>
        <v>06-</v>
      </c>
      <c r="C98" s="112" t="str">
        <f>'DATA SISWA'!D95</f>
        <v>005-</v>
      </c>
      <c r="D98" s="112" t="str">
        <f>'DATA SISWA'!E95</f>
        <v>084-</v>
      </c>
      <c r="E98" s="153">
        <f>'DATA SISWA'!F95</f>
        <v>5</v>
      </c>
      <c r="F98" s="95" t="str">
        <f>'DATA SISWA'!B95</f>
        <v>ACHMAD MULYADI</v>
      </c>
      <c r="G98" s="166" t="str">
        <f>'DATA SISWA'!G95</f>
        <v>C</v>
      </c>
      <c r="H98" s="167">
        <f t="shared" si="60"/>
        <v>1.75</v>
      </c>
      <c r="I98" s="166" t="str">
        <f>'DATA SISWA'!I95</f>
        <v>D</v>
      </c>
      <c r="J98" s="167">
        <f t="shared" si="61"/>
        <v>0</v>
      </c>
      <c r="K98" s="166" t="str">
        <f>'DATA SISWA'!K95</f>
        <v>E</v>
      </c>
      <c r="L98" s="167">
        <f t="shared" si="62"/>
        <v>1.75</v>
      </c>
      <c r="M98" s="166" t="str">
        <f>'DATA SISWA'!M95</f>
        <v>B</v>
      </c>
      <c r="N98" s="167">
        <f t="shared" si="63"/>
        <v>1.75</v>
      </c>
      <c r="O98" s="166" t="str">
        <f>'DATA SISWA'!O95</f>
        <v>E</v>
      </c>
      <c r="P98" s="167">
        <f t="shared" si="64"/>
        <v>0</v>
      </c>
      <c r="Q98" s="166" t="str">
        <f>'DATA SISWA'!Q95</f>
        <v>D</v>
      </c>
      <c r="R98" s="167">
        <f t="shared" si="65"/>
        <v>0</v>
      </c>
      <c r="S98" s="166" t="str">
        <f>'DATA SISWA'!S95</f>
        <v>D</v>
      </c>
      <c r="T98" s="167">
        <f t="shared" si="66"/>
        <v>1.75</v>
      </c>
      <c r="U98" s="166" t="str">
        <f>'DATA SISWA'!U95</f>
        <v>D</v>
      </c>
      <c r="V98" s="167">
        <f t="shared" si="67"/>
        <v>0</v>
      </c>
      <c r="W98" s="166" t="str">
        <f>'DATA SISWA'!W95</f>
        <v>B</v>
      </c>
      <c r="X98" s="167">
        <f t="shared" si="68"/>
        <v>0</v>
      </c>
      <c r="Y98" s="166" t="str">
        <f>'DATA SISWA'!Y95</f>
        <v>E</v>
      </c>
      <c r="Z98" s="167">
        <f t="shared" si="69"/>
        <v>0</v>
      </c>
      <c r="AA98" s="166" t="str">
        <f>'DATA SISWA'!AA95</f>
        <v>C</v>
      </c>
      <c r="AB98" s="167">
        <f t="shared" si="70"/>
        <v>1.75</v>
      </c>
      <c r="AC98" s="167" t="str">
        <f>'DATA SISWA'!AC95</f>
        <v>B</v>
      </c>
      <c r="AD98" s="168">
        <f t="shared" si="45"/>
        <v>1.75</v>
      </c>
      <c r="AE98" s="167" t="str">
        <f>'DATA SISWA'!AE95</f>
        <v>A</v>
      </c>
      <c r="AF98" s="167">
        <f t="shared" si="71"/>
        <v>1.75</v>
      </c>
      <c r="AG98" s="167" t="str">
        <f>'DATA SISWA'!AG95</f>
        <v>B</v>
      </c>
      <c r="AH98" s="168">
        <f t="shared" si="46"/>
        <v>0</v>
      </c>
      <c r="AI98" s="167" t="str">
        <f>'DATA SISWA'!AI95</f>
        <v>B</v>
      </c>
      <c r="AJ98" s="167">
        <f t="shared" si="72"/>
        <v>0</v>
      </c>
      <c r="AK98" s="167" t="str">
        <f>'DATA SISWA'!AK95</f>
        <v>C</v>
      </c>
      <c r="AL98" s="168">
        <f t="shared" si="47"/>
        <v>1.75</v>
      </c>
      <c r="AM98" s="167" t="str">
        <f>'DATA SISWA'!AM95</f>
        <v>E</v>
      </c>
      <c r="AN98" s="167">
        <f t="shared" si="73"/>
        <v>0</v>
      </c>
      <c r="AO98" s="167" t="str">
        <f>'DATA SISWA'!AO95</f>
        <v>C</v>
      </c>
      <c r="AP98" s="168">
        <f t="shared" si="48"/>
        <v>1.75</v>
      </c>
      <c r="AQ98" s="167" t="str">
        <f>'DATA SISWA'!AQ95</f>
        <v>C</v>
      </c>
      <c r="AR98" s="167">
        <f t="shared" si="74"/>
        <v>1.75</v>
      </c>
      <c r="AS98" s="167" t="str">
        <f>'DATA SISWA'!AS95</f>
        <v>B</v>
      </c>
      <c r="AT98" s="168">
        <f t="shared" si="49"/>
        <v>0</v>
      </c>
      <c r="AU98" s="167" t="str">
        <f>'DATA SISWA'!AU95</f>
        <v>B</v>
      </c>
      <c r="AV98" s="167">
        <f t="shared" si="75"/>
        <v>1.75</v>
      </c>
      <c r="AW98" s="167" t="str">
        <f>'DATA SISWA'!AW95</f>
        <v>A</v>
      </c>
      <c r="AX98" s="168">
        <f t="shared" si="50"/>
        <v>1.75</v>
      </c>
      <c r="AY98" s="167" t="str">
        <f>'DATA SISWA'!AY95</f>
        <v>D</v>
      </c>
      <c r="AZ98" s="167">
        <f t="shared" si="76"/>
        <v>0</v>
      </c>
      <c r="BA98" s="167" t="str">
        <f>'DATA SISWA'!BA95</f>
        <v>E</v>
      </c>
      <c r="BB98" s="168">
        <f t="shared" si="51"/>
        <v>0</v>
      </c>
      <c r="BC98" s="167" t="str">
        <f>'DATA SISWA'!BC95</f>
        <v>A</v>
      </c>
      <c r="BD98" s="167">
        <f t="shared" si="77"/>
        <v>1.75</v>
      </c>
      <c r="BE98" s="167" t="str">
        <f>'DATA SISWA'!BE95</f>
        <v>D</v>
      </c>
      <c r="BF98" s="168">
        <f t="shared" si="52"/>
        <v>0</v>
      </c>
      <c r="BG98" s="167" t="str">
        <f>'DATA SISWA'!BG95</f>
        <v>E</v>
      </c>
      <c r="BH98" s="167">
        <f t="shared" si="78"/>
        <v>1.75</v>
      </c>
      <c r="BI98" s="167" t="str">
        <f>'DATA SISWA'!BI95</f>
        <v>B</v>
      </c>
      <c r="BJ98" s="168">
        <f t="shared" si="53"/>
        <v>1.75</v>
      </c>
      <c r="BK98" s="167" t="str">
        <f>'DATA SISWA'!BK95</f>
        <v>B</v>
      </c>
      <c r="BL98" s="167">
        <f t="shared" si="79"/>
        <v>1.75</v>
      </c>
      <c r="BM98" s="167" t="str">
        <f>'DATA SISWA'!BM95</f>
        <v>E</v>
      </c>
      <c r="BN98" s="168">
        <f t="shared" si="54"/>
        <v>1.75</v>
      </c>
      <c r="BO98" s="167" t="str">
        <f>'DATA SISWA'!BO95</f>
        <v>E</v>
      </c>
      <c r="BP98" s="167">
        <f t="shared" si="80"/>
        <v>1.75</v>
      </c>
      <c r="BQ98" s="167" t="str">
        <f>'DATA SISWA'!BQ95</f>
        <v>D</v>
      </c>
      <c r="BR98" s="168">
        <f t="shared" si="55"/>
        <v>1.75</v>
      </c>
      <c r="BS98" s="167" t="str">
        <f>'DATA SISWA'!BS95</f>
        <v>E</v>
      </c>
      <c r="BT98" s="167">
        <f t="shared" si="81"/>
        <v>1.75</v>
      </c>
      <c r="BU98" s="167" t="str">
        <f>'DATA SISWA'!BU95</f>
        <v>D</v>
      </c>
      <c r="BV98" s="168">
        <f t="shared" si="56"/>
        <v>1.75</v>
      </c>
      <c r="BW98" s="167" t="str">
        <f>'DATA SISWA'!BW95</f>
        <v>C</v>
      </c>
      <c r="BX98" s="167">
        <f t="shared" si="82"/>
        <v>0</v>
      </c>
      <c r="BY98" s="167" t="str">
        <f>'DATA SISWA'!BY95</f>
        <v>B</v>
      </c>
      <c r="BZ98" s="168">
        <f t="shared" si="57"/>
        <v>0</v>
      </c>
      <c r="CA98" s="167" t="str">
        <f>'DATA SISWA'!CA95</f>
        <v>A</v>
      </c>
      <c r="CB98" s="167">
        <f t="shared" si="83"/>
        <v>1.75</v>
      </c>
      <c r="CC98" s="167" t="str">
        <f>'DATA SISWA'!CC95</f>
        <v>D</v>
      </c>
      <c r="CD98" s="168">
        <f t="shared" si="58"/>
        <v>0</v>
      </c>
      <c r="CE98" s="167" t="str">
        <f>'DATA SISWA'!CE95</f>
        <v>D</v>
      </c>
      <c r="CF98" s="167">
        <f t="shared" si="84"/>
        <v>1.75</v>
      </c>
      <c r="CG98" s="167" t="str">
        <f>'DATA SISWA'!CG95</f>
        <v>C</v>
      </c>
      <c r="CH98" s="168">
        <f t="shared" si="59"/>
        <v>1.75</v>
      </c>
      <c r="CI98" s="85">
        <f>'DATA SISWA'!CI95</f>
        <v>0</v>
      </c>
      <c r="CJ98" s="85">
        <f>'DATA SISWA'!CJ95</f>
        <v>2</v>
      </c>
      <c r="CK98" s="85">
        <f>'DATA SISWA'!CK95</f>
        <v>5</v>
      </c>
      <c r="CL98" s="85">
        <f>'DATA SISWA'!CL95</f>
        <v>7</v>
      </c>
      <c r="CM98" s="85">
        <f>'DATA SISWA'!CM95</f>
        <v>5</v>
      </c>
      <c r="CN98" s="96">
        <f>'DATA SISWA'!CN95</f>
        <v>24</v>
      </c>
      <c r="CO98" s="96">
        <f>'DATA SISWA'!CO95</f>
        <v>16</v>
      </c>
      <c r="CP98" s="66">
        <f>'DATA SISWA'!CQ95</f>
        <v>61</v>
      </c>
      <c r="CQ98" s="67">
        <f t="shared" si="85"/>
        <v>61</v>
      </c>
      <c r="CR98" s="65" t="str">
        <f t="shared" si="86"/>
        <v>v</v>
      </c>
      <c r="CS98" s="65" t="str">
        <f t="shared" si="87"/>
        <v>-</v>
      </c>
      <c r="CT98" s="64" t="str">
        <f t="shared" si="88"/>
        <v>Tuntas</v>
      </c>
    </row>
    <row r="99" spans="1:98" x14ac:dyDescent="0.25">
      <c r="A99" s="86">
        <v>81</v>
      </c>
      <c r="B99" s="152" t="str">
        <f>'DATA SISWA'!C96</f>
        <v>06-</v>
      </c>
      <c r="C99" s="112" t="str">
        <f>'DATA SISWA'!D96</f>
        <v>005-</v>
      </c>
      <c r="D99" s="112" t="str">
        <f>'DATA SISWA'!E96</f>
        <v>085-</v>
      </c>
      <c r="E99" s="153">
        <f>'DATA SISWA'!F96</f>
        <v>4</v>
      </c>
      <c r="F99" s="95" t="str">
        <f>'DATA SISWA'!B96</f>
        <v>AMELIA AGNAITA</v>
      </c>
      <c r="G99" s="166" t="str">
        <f>'DATA SISWA'!G96</f>
        <v>C</v>
      </c>
      <c r="H99" s="167">
        <f t="shared" si="60"/>
        <v>1.75</v>
      </c>
      <c r="I99" s="166" t="str">
        <f>'DATA SISWA'!I96</f>
        <v>D</v>
      </c>
      <c r="J99" s="167">
        <f t="shared" si="61"/>
        <v>0</v>
      </c>
      <c r="K99" s="166" t="str">
        <f>'DATA SISWA'!K96</f>
        <v>E</v>
      </c>
      <c r="L99" s="167">
        <f t="shared" si="62"/>
        <v>1.75</v>
      </c>
      <c r="M99" s="166" t="str">
        <f>'DATA SISWA'!M96</f>
        <v>B</v>
      </c>
      <c r="N99" s="167">
        <f t="shared" si="63"/>
        <v>1.75</v>
      </c>
      <c r="O99" s="166" t="str">
        <f>'DATA SISWA'!O96</f>
        <v>E</v>
      </c>
      <c r="P99" s="167">
        <f t="shared" si="64"/>
        <v>0</v>
      </c>
      <c r="Q99" s="166" t="str">
        <f>'DATA SISWA'!Q96</f>
        <v>D</v>
      </c>
      <c r="R99" s="167">
        <f t="shared" si="65"/>
        <v>0</v>
      </c>
      <c r="S99" s="166" t="str">
        <f>'DATA SISWA'!S96</f>
        <v>D</v>
      </c>
      <c r="T99" s="167">
        <f t="shared" si="66"/>
        <v>1.75</v>
      </c>
      <c r="U99" s="166" t="str">
        <f>'DATA SISWA'!U96</f>
        <v>D</v>
      </c>
      <c r="V99" s="167">
        <f t="shared" si="67"/>
        <v>0</v>
      </c>
      <c r="W99" s="166" t="str">
        <f>'DATA SISWA'!W96</f>
        <v>B</v>
      </c>
      <c r="X99" s="167">
        <f t="shared" si="68"/>
        <v>0</v>
      </c>
      <c r="Y99" s="166" t="str">
        <f>'DATA SISWA'!Y96</f>
        <v>E</v>
      </c>
      <c r="Z99" s="167">
        <f t="shared" si="69"/>
        <v>0</v>
      </c>
      <c r="AA99" s="166" t="str">
        <f>'DATA SISWA'!AA96</f>
        <v>C</v>
      </c>
      <c r="AB99" s="167">
        <f t="shared" si="70"/>
        <v>1.75</v>
      </c>
      <c r="AC99" s="167" t="str">
        <f>'DATA SISWA'!AC96</f>
        <v>B</v>
      </c>
      <c r="AD99" s="168">
        <f t="shared" si="45"/>
        <v>1.75</v>
      </c>
      <c r="AE99" s="167" t="str">
        <f>'DATA SISWA'!AE96</f>
        <v>A</v>
      </c>
      <c r="AF99" s="167">
        <f t="shared" si="71"/>
        <v>1.75</v>
      </c>
      <c r="AG99" s="167" t="str">
        <f>'DATA SISWA'!AG96</f>
        <v>B</v>
      </c>
      <c r="AH99" s="168">
        <f t="shared" si="46"/>
        <v>0</v>
      </c>
      <c r="AI99" s="167" t="str">
        <f>'DATA SISWA'!AI96</f>
        <v>X</v>
      </c>
      <c r="AJ99" s="167">
        <f t="shared" si="72"/>
        <v>0</v>
      </c>
      <c r="AK99" s="167" t="str">
        <f>'DATA SISWA'!AK96</f>
        <v>C</v>
      </c>
      <c r="AL99" s="168">
        <f t="shared" si="47"/>
        <v>1.75</v>
      </c>
      <c r="AM99" s="167" t="str">
        <f>'DATA SISWA'!AM96</f>
        <v>E</v>
      </c>
      <c r="AN99" s="167">
        <f t="shared" si="73"/>
        <v>0</v>
      </c>
      <c r="AO99" s="167" t="str">
        <f>'DATA SISWA'!AO96</f>
        <v>C</v>
      </c>
      <c r="AP99" s="168">
        <f t="shared" si="48"/>
        <v>1.75</v>
      </c>
      <c r="AQ99" s="167" t="str">
        <f>'DATA SISWA'!AQ96</f>
        <v>C</v>
      </c>
      <c r="AR99" s="167">
        <f t="shared" si="74"/>
        <v>1.75</v>
      </c>
      <c r="AS99" s="167" t="str">
        <f>'DATA SISWA'!AS96</f>
        <v>B</v>
      </c>
      <c r="AT99" s="168">
        <f t="shared" si="49"/>
        <v>0</v>
      </c>
      <c r="AU99" s="167" t="str">
        <f>'DATA SISWA'!AU96</f>
        <v>B</v>
      </c>
      <c r="AV99" s="167">
        <f t="shared" si="75"/>
        <v>1.75</v>
      </c>
      <c r="AW99" s="167" t="str">
        <f>'DATA SISWA'!AW96</f>
        <v>A</v>
      </c>
      <c r="AX99" s="168">
        <f t="shared" si="50"/>
        <v>1.75</v>
      </c>
      <c r="AY99" s="167" t="str">
        <f>'DATA SISWA'!AY96</f>
        <v>D</v>
      </c>
      <c r="AZ99" s="167">
        <f t="shared" si="76"/>
        <v>0</v>
      </c>
      <c r="BA99" s="167" t="str">
        <f>'DATA SISWA'!BA96</f>
        <v>E</v>
      </c>
      <c r="BB99" s="168">
        <f t="shared" si="51"/>
        <v>0</v>
      </c>
      <c r="BC99" s="167" t="str">
        <f>'DATA SISWA'!BC96</f>
        <v>A</v>
      </c>
      <c r="BD99" s="167">
        <f t="shared" si="77"/>
        <v>1.75</v>
      </c>
      <c r="BE99" s="167" t="str">
        <f>'DATA SISWA'!BE96</f>
        <v>D</v>
      </c>
      <c r="BF99" s="168">
        <f t="shared" si="52"/>
        <v>0</v>
      </c>
      <c r="BG99" s="167" t="str">
        <f>'DATA SISWA'!BG96</f>
        <v>E</v>
      </c>
      <c r="BH99" s="167">
        <f t="shared" si="78"/>
        <v>1.75</v>
      </c>
      <c r="BI99" s="167" t="str">
        <f>'DATA SISWA'!BI96</f>
        <v>B</v>
      </c>
      <c r="BJ99" s="168">
        <f t="shared" si="53"/>
        <v>1.75</v>
      </c>
      <c r="BK99" s="167" t="str">
        <f>'DATA SISWA'!BK96</f>
        <v>B</v>
      </c>
      <c r="BL99" s="167">
        <f t="shared" si="79"/>
        <v>1.75</v>
      </c>
      <c r="BM99" s="167" t="str">
        <f>'DATA SISWA'!BM96</f>
        <v>E</v>
      </c>
      <c r="BN99" s="168">
        <f t="shared" si="54"/>
        <v>1.75</v>
      </c>
      <c r="BO99" s="167" t="str">
        <f>'DATA SISWA'!BO96</f>
        <v>E</v>
      </c>
      <c r="BP99" s="167">
        <f t="shared" si="80"/>
        <v>1.75</v>
      </c>
      <c r="BQ99" s="167" t="str">
        <f>'DATA SISWA'!BQ96</f>
        <v>D</v>
      </c>
      <c r="BR99" s="168">
        <f t="shared" si="55"/>
        <v>1.75</v>
      </c>
      <c r="BS99" s="167" t="str">
        <f>'DATA SISWA'!BS96</f>
        <v>E</v>
      </c>
      <c r="BT99" s="167">
        <f t="shared" si="81"/>
        <v>1.75</v>
      </c>
      <c r="BU99" s="167" t="str">
        <f>'DATA SISWA'!BU96</f>
        <v>D</v>
      </c>
      <c r="BV99" s="168">
        <f t="shared" si="56"/>
        <v>1.75</v>
      </c>
      <c r="BW99" s="167" t="str">
        <f>'DATA SISWA'!BW96</f>
        <v>C</v>
      </c>
      <c r="BX99" s="167">
        <f t="shared" si="82"/>
        <v>0</v>
      </c>
      <c r="BY99" s="167" t="str">
        <f>'DATA SISWA'!BY96</f>
        <v>B</v>
      </c>
      <c r="BZ99" s="168">
        <f t="shared" si="57"/>
        <v>0</v>
      </c>
      <c r="CA99" s="167" t="str">
        <f>'DATA SISWA'!CA96</f>
        <v>A</v>
      </c>
      <c r="CB99" s="167">
        <f t="shared" si="83"/>
        <v>1.75</v>
      </c>
      <c r="CC99" s="167" t="str">
        <f>'DATA SISWA'!CC96</f>
        <v>D</v>
      </c>
      <c r="CD99" s="168">
        <f t="shared" si="58"/>
        <v>0</v>
      </c>
      <c r="CE99" s="167" t="str">
        <f>'DATA SISWA'!CE96</f>
        <v>D</v>
      </c>
      <c r="CF99" s="167">
        <f t="shared" si="84"/>
        <v>1.75</v>
      </c>
      <c r="CG99" s="167" t="str">
        <f>'DATA SISWA'!CG96</f>
        <v>C</v>
      </c>
      <c r="CH99" s="168">
        <f t="shared" si="59"/>
        <v>1.75</v>
      </c>
      <c r="CI99" s="85">
        <f>'DATA SISWA'!CI96</f>
        <v>2</v>
      </c>
      <c r="CJ99" s="85">
        <f>'DATA SISWA'!CJ96</f>
        <v>5</v>
      </c>
      <c r="CK99" s="85">
        <f>'DATA SISWA'!CK96</f>
        <v>5</v>
      </c>
      <c r="CL99" s="85">
        <f>'DATA SISWA'!CL96</f>
        <v>7</v>
      </c>
      <c r="CM99" s="85">
        <f>'DATA SISWA'!CM96</f>
        <v>6</v>
      </c>
      <c r="CN99" s="96">
        <f>'DATA SISWA'!CN96</f>
        <v>24</v>
      </c>
      <c r="CO99" s="96">
        <f>'DATA SISWA'!CO96</f>
        <v>16</v>
      </c>
      <c r="CP99" s="66">
        <f>'DATA SISWA'!CQ96</f>
        <v>67</v>
      </c>
      <c r="CQ99" s="67">
        <f t="shared" si="85"/>
        <v>67</v>
      </c>
      <c r="CR99" s="65" t="str">
        <f t="shared" si="86"/>
        <v>v</v>
      </c>
      <c r="CS99" s="65" t="str">
        <f t="shared" si="87"/>
        <v>-</v>
      </c>
      <c r="CT99" s="64" t="str">
        <f t="shared" si="88"/>
        <v>Tuntas</v>
      </c>
    </row>
    <row r="100" spans="1:98" x14ac:dyDescent="0.25">
      <c r="A100" s="87">
        <v>82</v>
      </c>
      <c r="B100" s="152" t="str">
        <f>'DATA SISWA'!C97</f>
        <v>06-</v>
      </c>
      <c r="C100" s="112" t="str">
        <f>'DATA SISWA'!D97</f>
        <v>005-</v>
      </c>
      <c r="D100" s="112" t="str">
        <f>'DATA SISWA'!E97</f>
        <v>086-</v>
      </c>
      <c r="E100" s="153">
        <f>'DATA SISWA'!F97</f>
        <v>3</v>
      </c>
      <c r="F100" s="95" t="str">
        <f>'DATA SISWA'!B97</f>
        <v>DIAN ERLIANI</v>
      </c>
      <c r="G100" s="166" t="str">
        <f>'DATA SISWA'!G97</f>
        <v>C</v>
      </c>
      <c r="H100" s="167">
        <f t="shared" si="60"/>
        <v>1.75</v>
      </c>
      <c r="I100" s="166" t="str">
        <f>'DATA SISWA'!I97</f>
        <v>D</v>
      </c>
      <c r="J100" s="167">
        <f t="shared" si="61"/>
        <v>0</v>
      </c>
      <c r="K100" s="166" t="str">
        <f>'DATA SISWA'!K97</f>
        <v>E</v>
      </c>
      <c r="L100" s="167">
        <f t="shared" si="62"/>
        <v>1.75</v>
      </c>
      <c r="M100" s="166" t="str">
        <f>'DATA SISWA'!M97</f>
        <v>B</v>
      </c>
      <c r="N100" s="167">
        <f t="shared" si="63"/>
        <v>1.75</v>
      </c>
      <c r="O100" s="166" t="str">
        <f>'DATA SISWA'!O97</f>
        <v>C</v>
      </c>
      <c r="P100" s="167">
        <f t="shared" si="64"/>
        <v>0</v>
      </c>
      <c r="Q100" s="166" t="str">
        <f>'DATA SISWA'!Q97</f>
        <v>B</v>
      </c>
      <c r="R100" s="167">
        <f t="shared" si="65"/>
        <v>1.75</v>
      </c>
      <c r="S100" s="166" t="str">
        <f>'DATA SISWA'!S97</f>
        <v>D</v>
      </c>
      <c r="T100" s="167">
        <f t="shared" si="66"/>
        <v>1.75</v>
      </c>
      <c r="U100" s="166" t="str">
        <f>'DATA SISWA'!U97</f>
        <v>C</v>
      </c>
      <c r="V100" s="167">
        <f t="shared" si="67"/>
        <v>0</v>
      </c>
      <c r="W100" s="166" t="str">
        <f>'DATA SISWA'!W97</f>
        <v>C</v>
      </c>
      <c r="X100" s="167">
        <f t="shared" si="68"/>
        <v>0</v>
      </c>
      <c r="Y100" s="166" t="str">
        <f>'DATA SISWA'!Y97</f>
        <v>A</v>
      </c>
      <c r="Z100" s="167">
        <f t="shared" si="69"/>
        <v>0</v>
      </c>
      <c r="AA100" s="166" t="str">
        <f>'DATA SISWA'!AA97</f>
        <v>A</v>
      </c>
      <c r="AB100" s="167">
        <f t="shared" si="70"/>
        <v>0</v>
      </c>
      <c r="AC100" s="167" t="str">
        <f>'DATA SISWA'!AC97</f>
        <v>E</v>
      </c>
      <c r="AD100" s="168">
        <f t="shared" si="45"/>
        <v>0</v>
      </c>
      <c r="AE100" s="167" t="str">
        <f>'DATA SISWA'!AE97</f>
        <v>A</v>
      </c>
      <c r="AF100" s="167">
        <f t="shared" si="71"/>
        <v>1.75</v>
      </c>
      <c r="AG100" s="167" t="str">
        <f>'DATA SISWA'!AG97</f>
        <v>A</v>
      </c>
      <c r="AH100" s="168">
        <f t="shared" si="46"/>
        <v>1.75</v>
      </c>
      <c r="AI100" s="167" t="str">
        <f>'DATA SISWA'!AI97</f>
        <v>B</v>
      </c>
      <c r="AJ100" s="167">
        <f t="shared" si="72"/>
        <v>0</v>
      </c>
      <c r="AK100" s="167" t="str">
        <f>'DATA SISWA'!AK97</f>
        <v>D</v>
      </c>
      <c r="AL100" s="168">
        <f t="shared" si="47"/>
        <v>0</v>
      </c>
      <c r="AM100" s="167" t="str">
        <f>'DATA SISWA'!AM97</f>
        <v>A</v>
      </c>
      <c r="AN100" s="167">
        <f t="shared" si="73"/>
        <v>1.75</v>
      </c>
      <c r="AO100" s="167" t="str">
        <f>'DATA SISWA'!AO97</f>
        <v>C</v>
      </c>
      <c r="AP100" s="168">
        <f t="shared" si="48"/>
        <v>1.75</v>
      </c>
      <c r="AQ100" s="167" t="str">
        <f>'DATA SISWA'!AQ97</f>
        <v>C</v>
      </c>
      <c r="AR100" s="167">
        <f t="shared" si="74"/>
        <v>1.75</v>
      </c>
      <c r="AS100" s="167" t="str">
        <f>'DATA SISWA'!AS97</f>
        <v>C</v>
      </c>
      <c r="AT100" s="168">
        <f t="shared" si="49"/>
        <v>0</v>
      </c>
      <c r="AU100" s="167" t="str">
        <f>'DATA SISWA'!AU97</f>
        <v>B</v>
      </c>
      <c r="AV100" s="167">
        <f t="shared" si="75"/>
        <v>1.75</v>
      </c>
      <c r="AW100" s="167" t="str">
        <f>'DATA SISWA'!AW97</f>
        <v>D</v>
      </c>
      <c r="AX100" s="168">
        <f t="shared" si="50"/>
        <v>0</v>
      </c>
      <c r="AY100" s="167" t="str">
        <f>'DATA SISWA'!AY97</f>
        <v>E</v>
      </c>
      <c r="AZ100" s="167">
        <f t="shared" si="76"/>
        <v>1.75</v>
      </c>
      <c r="BA100" s="167" t="str">
        <f>'DATA SISWA'!BA97</f>
        <v>C</v>
      </c>
      <c r="BB100" s="168">
        <f t="shared" si="51"/>
        <v>1.75</v>
      </c>
      <c r="BC100" s="167" t="str">
        <f>'DATA SISWA'!BC97</f>
        <v>A</v>
      </c>
      <c r="BD100" s="167">
        <f t="shared" si="77"/>
        <v>1.75</v>
      </c>
      <c r="BE100" s="167" t="str">
        <f>'DATA SISWA'!BE97</f>
        <v>D</v>
      </c>
      <c r="BF100" s="168">
        <f t="shared" si="52"/>
        <v>0</v>
      </c>
      <c r="BG100" s="167" t="str">
        <f>'DATA SISWA'!BG97</f>
        <v>E</v>
      </c>
      <c r="BH100" s="167">
        <f t="shared" si="78"/>
        <v>1.75</v>
      </c>
      <c r="BI100" s="167" t="str">
        <f>'DATA SISWA'!BI97</f>
        <v>B</v>
      </c>
      <c r="BJ100" s="168">
        <f t="shared" si="53"/>
        <v>1.75</v>
      </c>
      <c r="BK100" s="167" t="str">
        <f>'DATA SISWA'!BK97</f>
        <v>E</v>
      </c>
      <c r="BL100" s="167">
        <f t="shared" si="79"/>
        <v>0</v>
      </c>
      <c r="BM100" s="167" t="str">
        <f>'DATA SISWA'!BM97</f>
        <v>E</v>
      </c>
      <c r="BN100" s="168">
        <f t="shared" si="54"/>
        <v>1.75</v>
      </c>
      <c r="BO100" s="167" t="str">
        <f>'DATA SISWA'!BO97</f>
        <v>E</v>
      </c>
      <c r="BP100" s="167">
        <f t="shared" si="80"/>
        <v>1.75</v>
      </c>
      <c r="BQ100" s="167" t="str">
        <f>'DATA SISWA'!BQ97</f>
        <v>D</v>
      </c>
      <c r="BR100" s="168">
        <f t="shared" si="55"/>
        <v>1.75</v>
      </c>
      <c r="BS100" s="167" t="str">
        <f>'DATA SISWA'!BS97</f>
        <v>E</v>
      </c>
      <c r="BT100" s="167">
        <f t="shared" si="81"/>
        <v>1.75</v>
      </c>
      <c r="BU100" s="167" t="str">
        <f>'DATA SISWA'!BU97</f>
        <v>D</v>
      </c>
      <c r="BV100" s="168">
        <f t="shared" si="56"/>
        <v>1.75</v>
      </c>
      <c r="BW100" s="167" t="str">
        <f>'DATA SISWA'!BW97</f>
        <v>A</v>
      </c>
      <c r="BX100" s="167">
        <f t="shared" si="82"/>
        <v>1.75</v>
      </c>
      <c r="BY100" s="167" t="str">
        <f>'DATA SISWA'!BY97</f>
        <v>B</v>
      </c>
      <c r="BZ100" s="168">
        <f t="shared" si="57"/>
        <v>0</v>
      </c>
      <c r="CA100" s="167" t="str">
        <f>'DATA SISWA'!CA97</f>
        <v>A</v>
      </c>
      <c r="CB100" s="167">
        <f t="shared" si="83"/>
        <v>1.75</v>
      </c>
      <c r="CC100" s="167" t="str">
        <f>'DATA SISWA'!CC97</f>
        <v>A</v>
      </c>
      <c r="CD100" s="168">
        <f t="shared" si="58"/>
        <v>1.75</v>
      </c>
      <c r="CE100" s="167" t="str">
        <f>'DATA SISWA'!CE97</f>
        <v>D</v>
      </c>
      <c r="CF100" s="167">
        <f t="shared" si="84"/>
        <v>1.75</v>
      </c>
      <c r="CG100" s="167" t="str">
        <f>'DATA SISWA'!CG97</f>
        <v>E</v>
      </c>
      <c r="CH100" s="168">
        <f t="shared" si="59"/>
        <v>0</v>
      </c>
      <c r="CI100" s="85">
        <f>'DATA SISWA'!CI97</f>
        <v>2</v>
      </c>
      <c r="CJ100" s="85">
        <f>'DATA SISWA'!CJ97</f>
        <v>0</v>
      </c>
      <c r="CK100" s="85">
        <f>'DATA SISWA'!CK97</f>
        <v>3</v>
      </c>
      <c r="CL100" s="85">
        <f>'DATA SISWA'!CL97</f>
        <v>5</v>
      </c>
      <c r="CM100" s="85">
        <f>'DATA SISWA'!CM97</f>
        <v>5</v>
      </c>
      <c r="CN100" s="96">
        <f>'DATA SISWA'!CN97</f>
        <v>25</v>
      </c>
      <c r="CO100" s="96">
        <f>'DATA SISWA'!CO97</f>
        <v>15</v>
      </c>
      <c r="CP100" s="66">
        <f>'DATA SISWA'!CQ97</f>
        <v>58.75</v>
      </c>
      <c r="CQ100" s="67">
        <f t="shared" si="85"/>
        <v>58.75</v>
      </c>
      <c r="CR100" s="65" t="str">
        <f t="shared" si="86"/>
        <v>v</v>
      </c>
      <c r="CS100" s="65" t="str">
        <f t="shared" si="87"/>
        <v>-</v>
      </c>
      <c r="CT100" s="64" t="str">
        <f t="shared" si="88"/>
        <v>Tuntas</v>
      </c>
    </row>
    <row r="101" spans="1:98" x14ac:dyDescent="0.25">
      <c r="A101" s="87">
        <v>83</v>
      </c>
      <c r="B101" s="152" t="str">
        <f>'DATA SISWA'!C98</f>
        <v>06-</v>
      </c>
      <c r="C101" s="112" t="str">
        <f>'DATA SISWA'!D98</f>
        <v>005-</v>
      </c>
      <c r="D101" s="112" t="str">
        <f>'DATA SISWA'!E98</f>
        <v>087-</v>
      </c>
      <c r="E101" s="153">
        <f>'DATA SISWA'!F98</f>
        <v>2</v>
      </c>
      <c r="F101" s="95" t="str">
        <f>'DATA SISWA'!B98</f>
        <v>FANISA KHAIRIDA</v>
      </c>
      <c r="G101" s="166" t="str">
        <f>'DATA SISWA'!G98</f>
        <v>C</v>
      </c>
      <c r="H101" s="167">
        <f t="shared" si="60"/>
        <v>1.75</v>
      </c>
      <c r="I101" s="166" t="str">
        <f>'DATA SISWA'!I98</f>
        <v>E</v>
      </c>
      <c r="J101" s="167">
        <f t="shared" si="61"/>
        <v>1.75</v>
      </c>
      <c r="K101" s="166" t="str">
        <f>'DATA SISWA'!K98</f>
        <v>E</v>
      </c>
      <c r="L101" s="167">
        <f t="shared" si="62"/>
        <v>1.75</v>
      </c>
      <c r="M101" s="166" t="str">
        <f>'DATA SISWA'!M98</f>
        <v>A</v>
      </c>
      <c r="N101" s="167">
        <f t="shared" si="63"/>
        <v>0</v>
      </c>
      <c r="O101" s="166" t="str">
        <f>'DATA SISWA'!O98</f>
        <v>E</v>
      </c>
      <c r="P101" s="167">
        <f t="shared" si="64"/>
        <v>0</v>
      </c>
      <c r="Q101" s="166" t="str">
        <f>'DATA SISWA'!Q98</f>
        <v>B</v>
      </c>
      <c r="R101" s="167">
        <f t="shared" si="65"/>
        <v>1.75</v>
      </c>
      <c r="S101" s="166" t="str">
        <f>'DATA SISWA'!S98</f>
        <v>B</v>
      </c>
      <c r="T101" s="167">
        <f t="shared" si="66"/>
        <v>0</v>
      </c>
      <c r="U101" s="166" t="str">
        <f>'DATA SISWA'!U98</f>
        <v>C</v>
      </c>
      <c r="V101" s="167">
        <f t="shared" si="67"/>
        <v>0</v>
      </c>
      <c r="W101" s="166" t="str">
        <f>'DATA SISWA'!W98</f>
        <v>C</v>
      </c>
      <c r="X101" s="167">
        <f t="shared" si="68"/>
        <v>0</v>
      </c>
      <c r="Y101" s="166" t="str">
        <f>'DATA SISWA'!Y98</f>
        <v>C</v>
      </c>
      <c r="Z101" s="167">
        <f t="shared" si="69"/>
        <v>1.75</v>
      </c>
      <c r="AA101" s="166" t="str">
        <f>'DATA SISWA'!AA98</f>
        <v>A</v>
      </c>
      <c r="AB101" s="167">
        <f t="shared" si="70"/>
        <v>0</v>
      </c>
      <c r="AC101" s="167" t="str">
        <f>'DATA SISWA'!AC98</f>
        <v>B</v>
      </c>
      <c r="AD101" s="168">
        <f t="shared" si="45"/>
        <v>1.75</v>
      </c>
      <c r="AE101" s="167" t="str">
        <f>'DATA SISWA'!AE98</f>
        <v>A</v>
      </c>
      <c r="AF101" s="167">
        <f t="shared" si="71"/>
        <v>1.75</v>
      </c>
      <c r="AG101" s="167" t="str">
        <f>'DATA SISWA'!AG98</f>
        <v>B</v>
      </c>
      <c r="AH101" s="168">
        <f t="shared" si="46"/>
        <v>0</v>
      </c>
      <c r="AI101" s="167" t="str">
        <f>'DATA SISWA'!AI98</f>
        <v>E</v>
      </c>
      <c r="AJ101" s="167">
        <f t="shared" si="72"/>
        <v>1.75</v>
      </c>
      <c r="AK101" s="167" t="str">
        <f>'DATA SISWA'!AK98</f>
        <v>C</v>
      </c>
      <c r="AL101" s="168">
        <f t="shared" si="47"/>
        <v>1.75</v>
      </c>
      <c r="AM101" s="167" t="str">
        <f>'DATA SISWA'!AM98</f>
        <v>E</v>
      </c>
      <c r="AN101" s="167">
        <f t="shared" si="73"/>
        <v>0</v>
      </c>
      <c r="AO101" s="167" t="str">
        <f>'DATA SISWA'!AO98</f>
        <v>C</v>
      </c>
      <c r="AP101" s="168">
        <f t="shared" si="48"/>
        <v>1.75</v>
      </c>
      <c r="AQ101" s="167" t="str">
        <f>'DATA SISWA'!AQ98</f>
        <v>C</v>
      </c>
      <c r="AR101" s="167">
        <f t="shared" si="74"/>
        <v>1.75</v>
      </c>
      <c r="AS101" s="167" t="str">
        <f>'DATA SISWA'!AS98</f>
        <v>C</v>
      </c>
      <c r="AT101" s="168">
        <f t="shared" si="49"/>
        <v>0</v>
      </c>
      <c r="AU101" s="167" t="str">
        <f>'DATA SISWA'!AU98</f>
        <v>B</v>
      </c>
      <c r="AV101" s="167">
        <f t="shared" si="75"/>
        <v>1.75</v>
      </c>
      <c r="AW101" s="167" t="str">
        <f>'DATA SISWA'!AW98</f>
        <v>D</v>
      </c>
      <c r="AX101" s="168">
        <f t="shared" si="50"/>
        <v>0</v>
      </c>
      <c r="AY101" s="167" t="str">
        <f>'DATA SISWA'!AY98</f>
        <v>D</v>
      </c>
      <c r="AZ101" s="167">
        <f t="shared" si="76"/>
        <v>0</v>
      </c>
      <c r="BA101" s="167" t="str">
        <f>'DATA SISWA'!BA98</f>
        <v>E</v>
      </c>
      <c r="BB101" s="168">
        <f t="shared" si="51"/>
        <v>0</v>
      </c>
      <c r="BC101" s="167" t="str">
        <f>'DATA SISWA'!BC98</f>
        <v>A</v>
      </c>
      <c r="BD101" s="167">
        <f t="shared" si="77"/>
        <v>1.75</v>
      </c>
      <c r="BE101" s="167" t="str">
        <f>'DATA SISWA'!BE98</f>
        <v>A</v>
      </c>
      <c r="BF101" s="168">
        <f t="shared" si="52"/>
        <v>0</v>
      </c>
      <c r="BG101" s="167" t="str">
        <f>'DATA SISWA'!BG98</f>
        <v>E</v>
      </c>
      <c r="BH101" s="167">
        <f t="shared" si="78"/>
        <v>1.75</v>
      </c>
      <c r="BI101" s="167" t="str">
        <f>'DATA SISWA'!BI98</f>
        <v>B</v>
      </c>
      <c r="BJ101" s="168">
        <f t="shared" si="53"/>
        <v>1.75</v>
      </c>
      <c r="BK101" s="167" t="str">
        <f>'DATA SISWA'!BK98</f>
        <v>A</v>
      </c>
      <c r="BL101" s="167">
        <f t="shared" si="79"/>
        <v>0</v>
      </c>
      <c r="BM101" s="167" t="str">
        <f>'DATA SISWA'!BM98</f>
        <v>E</v>
      </c>
      <c r="BN101" s="168">
        <f t="shared" si="54"/>
        <v>1.75</v>
      </c>
      <c r="BO101" s="167" t="str">
        <f>'DATA SISWA'!BO98</f>
        <v>B</v>
      </c>
      <c r="BP101" s="167">
        <f t="shared" si="80"/>
        <v>0</v>
      </c>
      <c r="BQ101" s="167" t="str">
        <f>'DATA SISWA'!BQ98</f>
        <v>D</v>
      </c>
      <c r="BR101" s="168">
        <f t="shared" si="55"/>
        <v>1.75</v>
      </c>
      <c r="BS101" s="167" t="str">
        <f>'DATA SISWA'!BS98</f>
        <v>C</v>
      </c>
      <c r="BT101" s="167">
        <f t="shared" si="81"/>
        <v>0</v>
      </c>
      <c r="BU101" s="167" t="str">
        <f>'DATA SISWA'!BU98</f>
        <v>D</v>
      </c>
      <c r="BV101" s="168">
        <f t="shared" si="56"/>
        <v>1.75</v>
      </c>
      <c r="BW101" s="167" t="str">
        <f>'DATA SISWA'!BW98</f>
        <v>D</v>
      </c>
      <c r="BX101" s="167">
        <f t="shared" si="82"/>
        <v>0</v>
      </c>
      <c r="BY101" s="167" t="str">
        <f>'DATA SISWA'!BY98</f>
        <v>D</v>
      </c>
      <c r="BZ101" s="168">
        <f t="shared" si="57"/>
        <v>1.75</v>
      </c>
      <c r="CA101" s="167" t="str">
        <f>'DATA SISWA'!CA98</f>
        <v>D</v>
      </c>
      <c r="CB101" s="167">
        <f t="shared" si="83"/>
        <v>0</v>
      </c>
      <c r="CC101" s="167" t="str">
        <f>'DATA SISWA'!CC98</f>
        <v>D</v>
      </c>
      <c r="CD101" s="168">
        <f t="shared" si="58"/>
        <v>0</v>
      </c>
      <c r="CE101" s="167" t="str">
        <f>'DATA SISWA'!CE98</f>
        <v>D</v>
      </c>
      <c r="CF101" s="167">
        <f t="shared" si="84"/>
        <v>1.75</v>
      </c>
      <c r="CG101" s="167" t="str">
        <f>'DATA SISWA'!CG98</f>
        <v>E</v>
      </c>
      <c r="CH101" s="168">
        <f t="shared" si="59"/>
        <v>0</v>
      </c>
      <c r="CI101" s="85">
        <f>'DATA SISWA'!CI98</f>
        <v>2</v>
      </c>
      <c r="CJ101" s="85">
        <f>'DATA SISWA'!CJ98</f>
        <v>2</v>
      </c>
      <c r="CK101" s="85">
        <f>'DATA SISWA'!CK98</f>
        <v>4</v>
      </c>
      <c r="CL101" s="85">
        <f>'DATA SISWA'!CL98</f>
        <v>4</v>
      </c>
      <c r="CM101" s="85">
        <f>'DATA SISWA'!CM98</f>
        <v>5</v>
      </c>
      <c r="CN101" s="96">
        <f>'DATA SISWA'!CN98</f>
        <v>20</v>
      </c>
      <c r="CO101" s="96">
        <f>'DATA SISWA'!CO98</f>
        <v>20</v>
      </c>
      <c r="CP101" s="66">
        <f>'DATA SISWA'!CQ98</f>
        <v>52</v>
      </c>
      <c r="CQ101" s="67">
        <f t="shared" si="85"/>
        <v>52</v>
      </c>
      <c r="CR101" s="65" t="str">
        <f t="shared" si="86"/>
        <v>-</v>
      </c>
      <c r="CS101" s="65" t="str">
        <f t="shared" si="87"/>
        <v>v</v>
      </c>
      <c r="CT101" s="64" t="str">
        <f t="shared" si="88"/>
        <v>Remedial</v>
      </c>
    </row>
    <row r="102" spans="1:98" x14ac:dyDescent="0.25">
      <c r="A102" s="86">
        <v>84</v>
      </c>
      <c r="B102" s="152" t="str">
        <f>'DATA SISWA'!C99</f>
        <v>06-</v>
      </c>
      <c r="C102" s="112" t="str">
        <f>'DATA SISWA'!D99</f>
        <v>005-</v>
      </c>
      <c r="D102" s="112" t="str">
        <f>'DATA SISWA'!E99</f>
        <v>088-</v>
      </c>
      <c r="E102" s="153">
        <f>'DATA SISWA'!F99</f>
        <v>9</v>
      </c>
      <c r="F102" s="95" t="str">
        <f>'DATA SISWA'!B99</f>
        <v>FITRIA NINGSIH</v>
      </c>
      <c r="G102" s="166" t="str">
        <f>'DATA SISWA'!G99</f>
        <v>C</v>
      </c>
      <c r="H102" s="167">
        <f t="shared" si="60"/>
        <v>1.75</v>
      </c>
      <c r="I102" s="166" t="str">
        <f>'DATA SISWA'!I99</f>
        <v>D</v>
      </c>
      <c r="J102" s="167">
        <f t="shared" si="61"/>
        <v>0</v>
      </c>
      <c r="K102" s="166" t="str">
        <f>'DATA SISWA'!K99</f>
        <v>A</v>
      </c>
      <c r="L102" s="167">
        <f t="shared" si="62"/>
        <v>0</v>
      </c>
      <c r="M102" s="166" t="str">
        <f>'DATA SISWA'!M99</f>
        <v>E</v>
      </c>
      <c r="N102" s="167">
        <f t="shared" si="63"/>
        <v>0</v>
      </c>
      <c r="O102" s="166" t="str">
        <f>'DATA SISWA'!O99</f>
        <v>B</v>
      </c>
      <c r="P102" s="167">
        <f t="shared" si="64"/>
        <v>1.75</v>
      </c>
      <c r="Q102" s="166" t="str">
        <f>'DATA SISWA'!Q99</f>
        <v>B</v>
      </c>
      <c r="R102" s="167">
        <f t="shared" si="65"/>
        <v>1.75</v>
      </c>
      <c r="S102" s="166" t="str">
        <f>'DATA SISWA'!S99</f>
        <v>A</v>
      </c>
      <c r="T102" s="167">
        <f t="shared" si="66"/>
        <v>0</v>
      </c>
      <c r="U102" s="166" t="str">
        <f>'DATA SISWA'!U99</f>
        <v>C</v>
      </c>
      <c r="V102" s="167">
        <f t="shared" si="67"/>
        <v>0</v>
      </c>
      <c r="W102" s="166" t="str">
        <f>'DATA SISWA'!W99</f>
        <v>A</v>
      </c>
      <c r="X102" s="167">
        <f t="shared" si="68"/>
        <v>1.75</v>
      </c>
      <c r="Y102" s="166" t="str">
        <f>'DATA SISWA'!Y99</f>
        <v>B</v>
      </c>
      <c r="Z102" s="167">
        <f t="shared" si="69"/>
        <v>0</v>
      </c>
      <c r="AA102" s="166" t="str">
        <f>'DATA SISWA'!AA99</f>
        <v>B</v>
      </c>
      <c r="AB102" s="167">
        <f t="shared" si="70"/>
        <v>0</v>
      </c>
      <c r="AC102" s="167" t="str">
        <f>'DATA SISWA'!AC99</f>
        <v>B</v>
      </c>
      <c r="AD102" s="168">
        <f t="shared" si="45"/>
        <v>1.75</v>
      </c>
      <c r="AE102" s="167" t="str">
        <f>'DATA SISWA'!AE99</f>
        <v>C</v>
      </c>
      <c r="AF102" s="167">
        <f t="shared" si="71"/>
        <v>0</v>
      </c>
      <c r="AG102" s="167" t="str">
        <f>'DATA SISWA'!AG99</f>
        <v>A</v>
      </c>
      <c r="AH102" s="168">
        <f t="shared" si="46"/>
        <v>1.75</v>
      </c>
      <c r="AI102" s="167" t="str">
        <f>'DATA SISWA'!AI99</f>
        <v>C</v>
      </c>
      <c r="AJ102" s="167">
        <f t="shared" si="72"/>
        <v>0</v>
      </c>
      <c r="AK102" s="167" t="str">
        <f>'DATA SISWA'!AK99</f>
        <v>A</v>
      </c>
      <c r="AL102" s="168">
        <f t="shared" si="47"/>
        <v>0</v>
      </c>
      <c r="AM102" s="167" t="str">
        <f>'DATA SISWA'!AM99</f>
        <v>E</v>
      </c>
      <c r="AN102" s="167">
        <f t="shared" si="73"/>
        <v>0</v>
      </c>
      <c r="AO102" s="167" t="str">
        <f>'DATA SISWA'!AO99</f>
        <v>D</v>
      </c>
      <c r="AP102" s="168">
        <f t="shared" si="48"/>
        <v>0</v>
      </c>
      <c r="AQ102" s="167" t="str">
        <f>'DATA SISWA'!AQ99</f>
        <v>C</v>
      </c>
      <c r="AR102" s="167">
        <f t="shared" si="74"/>
        <v>1.75</v>
      </c>
      <c r="AS102" s="167" t="str">
        <f>'DATA SISWA'!AS99</f>
        <v>B</v>
      </c>
      <c r="AT102" s="168">
        <f t="shared" si="49"/>
        <v>0</v>
      </c>
      <c r="AU102" s="167" t="str">
        <f>'DATA SISWA'!AU99</f>
        <v>B</v>
      </c>
      <c r="AV102" s="167">
        <f t="shared" si="75"/>
        <v>1.75</v>
      </c>
      <c r="AW102" s="167" t="str">
        <f>'DATA SISWA'!AW99</f>
        <v>D</v>
      </c>
      <c r="AX102" s="168">
        <f t="shared" si="50"/>
        <v>0</v>
      </c>
      <c r="AY102" s="167" t="str">
        <f>'DATA SISWA'!AY99</f>
        <v>D</v>
      </c>
      <c r="AZ102" s="167">
        <f t="shared" si="76"/>
        <v>0</v>
      </c>
      <c r="BA102" s="167" t="str">
        <f>'DATA SISWA'!BA99</f>
        <v>E</v>
      </c>
      <c r="BB102" s="168">
        <f t="shared" si="51"/>
        <v>0</v>
      </c>
      <c r="BC102" s="167" t="str">
        <f>'DATA SISWA'!BC99</f>
        <v>A</v>
      </c>
      <c r="BD102" s="167">
        <f t="shared" si="77"/>
        <v>1.75</v>
      </c>
      <c r="BE102" s="167" t="str">
        <f>'DATA SISWA'!BE99</f>
        <v>E</v>
      </c>
      <c r="BF102" s="168">
        <f t="shared" si="52"/>
        <v>1.75</v>
      </c>
      <c r="BG102" s="167" t="str">
        <f>'DATA SISWA'!BG99</f>
        <v>E</v>
      </c>
      <c r="BH102" s="167">
        <f t="shared" si="78"/>
        <v>1.75</v>
      </c>
      <c r="BI102" s="167" t="str">
        <f>'DATA SISWA'!BI99</f>
        <v>B</v>
      </c>
      <c r="BJ102" s="168">
        <f t="shared" si="53"/>
        <v>1.75</v>
      </c>
      <c r="BK102" s="167" t="str">
        <f>'DATA SISWA'!BK99</f>
        <v>B</v>
      </c>
      <c r="BL102" s="167">
        <f t="shared" si="79"/>
        <v>1.75</v>
      </c>
      <c r="BM102" s="167" t="str">
        <f>'DATA SISWA'!BM99</f>
        <v>E</v>
      </c>
      <c r="BN102" s="168">
        <f t="shared" si="54"/>
        <v>1.75</v>
      </c>
      <c r="BO102" s="167" t="str">
        <f>'DATA SISWA'!BO99</f>
        <v>B</v>
      </c>
      <c r="BP102" s="167">
        <f t="shared" si="80"/>
        <v>0</v>
      </c>
      <c r="BQ102" s="167" t="str">
        <f>'DATA SISWA'!BQ99</f>
        <v>A</v>
      </c>
      <c r="BR102" s="168">
        <f t="shared" si="55"/>
        <v>0</v>
      </c>
      <c r="BS102" s="167" t="str">
        <f>'DATA SISWA'!BS99</f>
        <v>A</v>
      </c>
      <c r="BT102" s="167">
        <f t="shared" si="81"/>
        <v>0</v>
      </c>
      <c r="BU102" s="167" t="str">
        <f>'DATA SISWA'!BU99</f>
        <v>D</v>
      </c>
      <c r="BV102" s="168">
        <f t="shared" si="56"/>
        <v>1.75</v>
      </c>
      <c r="BW102" s="167" t="str">
        <f>'DATA SISWA'!BW99</f>
        <v>C</v>
      </c>
      <c r="BX102" s="167">
        <f t="shared" si="82"/>
        <v>0</v>
      </c>
      <c r="BY102" s="167" t="str">
        <f>'DATA SISWA'!BY99</f>
        <v>D</v>
      </c>
      <c r="BZ102" s="168">
        <f t="shared" si="57"/>
        <v>1.75</v>
      </c>
      <c r="CA102" s="167" t="str">
        <f>'DATA SISWA'!CA99</f>
        <v>A</v>
      </c>
      <c r="CB102" s="167">
        <f t="shared" si="83"/>
        <v>1.75</v>
      </c>
      <c r="CC102" s="167" t="str">
        <f>'DATA SISWA'!CC99</f>
        <v>A</v>
      </c>
      <c r="CD102" s="168">
        <f t="shared" si="58"/>
        <v>1.75</v>
      </c>
      <c r="CE102" s="167" t="str">
        <f>'DATA SISWA'!CE99</f>
        <v>D</v>
      </c>
      <c r="CF102" s="167">
        <f t="shared" si="84"/>
        <v>1.75</v>
      </c>
      <c r="CG102" s="167" t="str">
        <f>'DATA SISWA'!CG99</f>
        <v>C</v>
      </c>
      <c r="CH102" s="168">
        <f t="shared" si="59"/>
        <v>1.75</v>
      </c>
      <c r="CI102" s="85">
        <f>'DATA SISWA'!CI99</f>
        <v>2</v>
      </c>
      <c r="CJ102" s="85">
        <f>'DATA SISWA'!CJ99</f>
        <v>2</v>
      </c>
      <c r="CK102" s="85">
        <f>'DATA SISWA'!CK99</f>
        <v>4</v>
      </c>
      <c r="CL102" s="85">
        <f>'DATA SISWA'!CL99</f>
        <v>5</v>
      </c>
      <c r="CM102" s="85">
        <f>'DATA SISWA'!CM99</f>
        <v>5</v>
      </c>
      <c r="CN102" s="96">
        <f>'DATA SISWA'!CN99</f>
        <v>20</v>
      </c>
      <c r="CO102" s="96">
        <f>'DATA SISWA'!CO99</f>
        <v>20</v>
      </c>
      <c r="CP102" s="66">
        <f>'DATA SISWA'!CQ99</f>
        <v>53</v>
      </c>
      <c r="CQ102" s="67">
        <f t="shared" si="85"/>
        <v>53</v>
      </c>
      <c r="CR102" s="65" t="str">
        <f t="shared" si="86"/>
        <v>-</v>
      </c>
      <c r="CS102" s="65" t="str">
        <f t="shared" si="87"/>
        <v>v</v>
      </c>
      <c r="CT102" s="64" t="str">
        <f t="shared" si="88"/>
        <v>Remedial</v>
      </c>
    </row>
    <row r="103" spans="1:98" x14ac:dyDescent="0.25">
      <c r="A103" s="87">
        <v>85</v>
      </c>
      <c r="B103" s="152" t="str">
        <f>'DATA SISWA'!C100</f>
        <v>06-</v>
      </c>
      <c r="C103" s="112" t="str">
        <f>'DATA SISWA'!D100</f>
        <v>005-</v>
      </c>
      <c r="D103" s="112" t="str">
        <f>'DATA SISWA'!E100</f>
        <v>089-</v>
      </c>
      <c r="E103" s="153">
        <f>'DATA SISWA'!F100</f>
        <v>8</v>
      </c>
      <c r="F103" s="95" t="str">
        <f>'DATA SISWA'!B100</f>
        <v>GUSMIADI</v>
      </c>
      <c r="G103" s="166" t="str">
        <f>'DATA SISWA'!G100</f>
        <v>C</v>
      </c>
      <c r="H103" s="167">
        <f t="shared" si="60"/>
        <v>1.75</v>
      </c>
      <c r="I103" s="166" t="str">
        <f>'DATA SISWA'!I100</f>
        <v>B</v>
      </c>
      <c r="J103" s="167">
        <f t="shared" si="61"/>
        <v>0</v>
      </c>
      <c r="K103" s="166" t="str">
        <f>'DATA SISWA'!K100</f>
        <v>E</v>
      </c>
      <c r="L103" s="167">
        <f t="shared" si="62"/>
        <v>1.75</v>
      </c>
      <c r="M103" s="166" t="str">
        <f>'DATA SISWA'!M100</f>
        <v>A</v>
      </c>
      <c r="N103" s="167">
        <f t="shared" si="63"/>
        <v>0</v>
      </c>
      <c r="O103" s="166" t="str">
        <f>'DATA SISWA'!O100</f>
        <v>B</v>
      </c>
      <c r="P103" s="167">
        <f t="shared" si="64"/>
        <v>1.75</v>
      </c>
      <c r="Q103" s="166" t="str">
        <f>'DATA SISWA'!Q100</f>
        <v>E</v>
      </c>
      <c r="R103" s="167">
        <f t="shared" si="65"/>
        <v>0</v>
      </c>
      <c r="S103" s="166" t="str">
        <f>'DATA SISWA'!S100</f>
        <v>D</v>
      </c>
      <c r="T103" s="167">
        <f t="shared" si="66"/>
        <v>1.75</v>
      </c>
      <c r="U103" s="166" t="str">
        <f>'DATA SISWA'!U100</f>
        <v>C</v>
      </c>
      <c r="V103" s="167">
        <f t="shared" si="67"/>
        <v>0</v>
      </c>
      <c r="W103" s="166" t="str">
        <f>'DATA SISWA'!W100</f>
        <v>A</v>
      </c>
      <c r="X103" s="167">
        <f t="shared" si="68"/>
        <v>1.75</v>
      </c>
      <c r="Y103" s="166" t="str">
        <f>'DATA SISWA'!Y100</f>
        <v>A</v>
      </c>
      <c r="Z103" s="167">
        <f t="shared" si="69"/>
        <v>0</v>
      </c>
      <c r="AA103" s="166" t="str">
        <f>'DATA SISWA'!AA100</f>
        <v>B</v>
      </c>
      <c r="AB103" s="167">
        <f t="shared" si="70"/>
        <v>0</v>
      </c>
      <c r="AC103" s="167" t="str">
        <f>'DATA SISWA'!AC100</f>
        <v>B</v>
      </c>
      <c r="AD103" s="168">
        <f t="shared" si="45"/>
        <v>1.75</v>
      </c>
      <c r="AE103" s="167" t="str">
        <f>'DATA SISWA'!AE100</f>
        <v>A</v>
      </c>
      <c r="AF103" s="167">
        <f t="shared" si="71"/>
        <v>1.75</v>
      </c>
      <c r="AG103" s="167" t="str">
        <f>'DATA SISWA'!AG100</f>
        <v>B</v>
      </c>
      <c r="AH103" s="168">
        <f t="shared" si="46"/>
        <v>0</v>
      </c>
      <c r="AI103" s="167" t="str">
        <f>'DATA SISWA'!AI100</f>
        <v>B</v>
      </c>
      <c r="AJ103" s="167">
        <f t="shared" si="72"/>
        <v>0</v>
      </c>
      <c r="AK103" s="167" t="str">
        <f>'DATA SISWA'!AK100</f>
        <v>A</v>
      </c>
      <c r="AL103" s="168">
        <f t="shared" si="47"/>
        <v>0</v>
      </c>
      <c r="AM103" s="167" t="str">
        <f>'DATA SISWA'!AM100</f>
        <v>E</v>
      </c>
      <c r="AN103" s="167">
        <f t="shared" si="73"/>
        <v>0</v>
      </c>
      <c r="AO103" s="167" t="str">
        <f>'DATA SISWA'!AO100</f>
        <v>C</v>
      </c>
      <c r="AP103" s="168">
        <f t="shared" si="48"/>
        <v>1.75</v>
      </c>
      <c r="AQ103" s="167" t="str">
        <f>'DATA SISWA'!AQ100</f>
        <v>C</v>
      </c>
      <c r="AR103" s="167">
        <f t="shared" si="74"/>
        <v>1.75</v>
      </c>
      <c r="AS103" s="167" t="str">
        <f>'DATA SISWA'!AS100</f>
        <v>A</v>
      </c>
      <c r="AT103" s="168">
        <f t="shared" si="49"/>
        <v>1.75</v>
      </c>
      <c r="AU103" s="167" t="str">
        <f>'DATA SISWA'!AU100</f>
        <v>B</v>
      </c>
      <c r="AV103" s="167">
        <f t="shared" si="75"/>
        <v>1.75</v>
      </c>
      <c r="AW103" s="167" t="str">
        <f>'DATA SISWA'!AW100</f>
        <v>E</v>
      </c>
      <c r="AX103" s="168">
        <f t="shared" si="50"/>
        <v>0</v>
      </c>
      <c r="AY103" s="167" t="str">
        <f>'DATA SISWA'!AY100</f>
        <v>D</v>
      </c>
      <c r="AZ103" s="167">
        <f t="shared" si="76"/>
        <v>0</v>
      </c>
      <c r="BA103" s="167" t="str">
        <f>'DATA SISWA'!BA100</f>
        <v>D</v>
      </c>
      <c r="BB103" s="168">
        <f t="shared" si="51"/>
        <v>0</v>
      </c>
      <c r="BC103" s="167" t="str">
        <f>'DATA SISWA'!BC100</f>
        <v>A</v>
      </c>
      <c r="BD103" s="167">
        <f t="shared" si="77"/>
        <v>1.75</v>
      </c>
      <c r="BE103" s="167" t="str">
        <f>'DATA SISWA'!BE100</f>
        <v>E</v>
      </c>
      <c r="BF103" s="168">
        <f t="shared" si="52"/>
        <v>1.75</v>
      </c>
      <c r="BG103" s="167" t="str">
        <f>'DATA SISWA'!BG100</f>
        <v>D</v>
      </c>
      <c r="BH103" s="167">
        <f t="shared" si="78"/>
        <v>0</v>
      </c>
      <c r="BI103" s="167" t="str">
        <f>'DATA SISWA'!BI100</f>
        <v>E</v>
      </c>
      <c r="BJ103" s="168">
        <f t="shared" si="53"/>
        <v>0</v>
      </c>
      <c r="BK103" s="167" t="str">
        <f>'DATA SISWA'!BK100</f>
        <v>B</v>
      </c>
      <c r="BL103" s="167">
        <f t="shared" si="79"/>
        <v>1.75</v>
      </c>
      <c r="BM103" s="167" t="str">
        <f>'DATA SISWA'!BM100</f>
        <v>E</v>
      </c>
      <c r="BN103" s="168">
        <f t="shared" si="54"/>
        <v>1.75</v>
      </c>
      <c r="BO103" s="167" t="str">
        <f>'DATA SISWA'!BO100</f>
        <v>A</v>
      </c>
      <c r="BP103" s="167">
        <f t="shared" si="80"/>
        <v>0</v>
      </c>
      <c r="BQ103" s="167" t="str">
        <f>'DATA SISWA'!BQ100</f>
        <v>D</v>
      </c>
      <c r="BR103" s="168">
        <f t="shared" si="55"/>
        <v>1.75</v>
      </c>
      <c r="BS103" s="167" t="str">
        <f>'DATA SISWA'!BS100</f>
        <v>C</v>
      </c>
      <c r="BT103" s="167">
        <f t="shared" si="81"/>
        <v>0</v>
      </c>
      <c r="BU103" s="167" t="str">
        <f>'DATA SISWA'!BU100</f>
        <v>E</v>
      </c>
      <c r="BV103" s="168">
        <f t="shared" si="56"/>
        <v>0</v>
      </c>
      <c r="BW103" s="167" t="str">
        <f>'DATA SISWA'!BW100</f>
        <v>C</v>
      </c>
      <c r="BX103" s="167">
        <f t="shared" si="82"/>
        <v>0</v>
      </c>
      <c r="BY103" s="167" t="str">
        <f>'DATA SISWA'!BY100</f>
        <v>B</v>
      </c>
      <c r="BZ103" s="168">
        <f t="shared" si="57"/>
        <v>0</v>
      </c>
      <c r="CA103" s="167" t="str">
        <f>'DATA SISWA'!CA100</f>
        <v>A</v>
      </c>
      <c r="CB103" s="167">
        <f t="shared" si="83"/>
        <v>1.75</v>
      </c>
      <c r="CC103" s="167" t="str">
        <f>'DATA SISWA'!CC100</f>
        <v>D</v>
      </c>
      <c r="CD103" s="168">
        <f t="shared" si="58"/>
        <v>0</v>
      </c>
      <c r="CE103" s="167" t="str">
        <f>'DATA SISWA'!CE100</f>
        <v>D</v>
      </c>
      <c r="CF103" s="167">
        <f t="shared" si="84"/>
        <v>1.75</v>
      </c>
      <c r="CG103" s="167" t="str">
        <f>'DATA SISWA'!CG100</f>
        <v>C</v>
      </c>
      <c r="CH103" s="168">
        <f t="shared" si="59"/>
        <v>1.75</v>
      </c>
      <c r="CI103" s="85">
        <f>'DATA SISWA'!CI100</f>
        <v>2</v>
      </c>
      <c r="CJ103" s="85">
        <f>'DATA SISWA'!CJ100</f>
        <v>2</v>
      </c>
      <c r="CK103" s="85">
        <f>'DATA SISWA'!CK100</f>
        <v>4</v>
      </c>
      <c r="CL103" s="85">
        <f>'DATA SISWA'!CL100</f>
        <v>6</v>
      </c>
      <c r="CM103" s="85">
        <f>'DATA SISWA'!CM100</f>
        <v>6</v>
      </c>
      <c r="CN103" s="96">
        <f>'DATA SISWA'!CN100</f>
        <v>19</v>
      </c>
      <c r="CO103" s="96">
        <f>'DATA SISWA'!CO100</f>
        <v>21</v>
      </c>
      <c r="CP103" s="66">
        <f>'DATA SISWA'!CQ100</f>
        <v>53.25</v>
      </c>
      <c r="CQ103" s="67">
        <f t="shared" si="85"/>
        <v>53.25</v>
      </c>
      <c r="CR103" s="65" t="str">
        <f t="shared" si="86"/>
        <v>-</v>
      </c>
      <c r="CS103" s="65" t="str">
        <f t="shared" si="87"/>
        <v>v</v>
      </c>
      <c r="CT103" s="64" t="str">
        <f t="shared" si="88"/>
        <v>Remedial</v>
      </c>
    </row>
    <row r="104" spans="1:98" x14ac:dyDescent="0.25">
      <c r="A104" s="86">
        <v>86</v>
      </c>
      <c r="B104" s="152" t="str">
        <f>'DATA SISWA'!C101</f>
        <v>06-</v>
      </c>
      <c r="C104" s="112" t="str">
        <f>'DATA SISWA'!D101</f>
        <v>005-</v>
      </c>
      <c r="D104" s="112" t="str">
        <f>'DATA SISWA'!E101</f>
        <v>090-</v>
      </c>
      <c r="E104" s="153">
        <f>'DATA SISWA'!F101</f>
        <v>7</v>
      </c>
      <c r="F104" s="95" t="str">
        <f>'DATA SISWA'!B101</f>
        <v>HADILAH RIZKY KHAIRUNNISA</v>
      </c>
      <c r="G104" s="166" t="str">
        <f>'DATA SISWA'!G101</f>
        <v>C</v>
      </c>
      <c r="H104" s="167">
        <f t="shared" si="60"/>
        <v>1.75</v>
      </c>
      <c r="I104" s="166" t="str">
        <f>'DATA SISWA'!I101</f>
        <v>E</v>
      </c>
      <c r="J104" s="167">
        <f t="shared" si="61"/>
        <v>1.75</v>
      </c>
      <c r="K104" s="166" t="str">
        <f>'DATA SISWA'!K101</f>
        <v>E</v>
      </c>
      <c r="L104" s="167">
        <f t="shared" si="62"/>
        <v>1.75</v>
      </c>
      <c r="M104" s="166" t="str">
        <f>'DATA SISWA'!M101</f>
        <v>C</v>
      </c>
      <c r="N104" s="167">
        <f t="shared" si="63"/>
        <v>0</v>
      </c>
      <c r="O104" s="166" t="str">
        <f>'DATA SISWA'!O101</f>
        <v>E</v>
      </c>
      <c r="P104" s="167">
        <f t="shared" si="64"/>
        <v>0</v>
      </c>
      <c r="Q104" s="166" t="str">
        <f>'DATA SISWA'!Q101</f>
        <v>B</v>
      </c>
      <c r="R104" s="167">
        <f t="shared" si="65"/>
        <v>1.75</v>
      </c>
      <c r="S104" s="166" t="str">
        <f>'DATA SISWA'!S101</f>
        <v>D</v>
      </c>
      <c r="T104" s="167">
        <f t="shared" si="66"/>
        <v>1.75</v>
      </c>
      <c r="U104" s="166" t="str">
        <f>'DATA SISWA'!U101</f>
        <v>C</v>
      </c>
      <c r="V104" s="167">
        <f t="shared" si="67"/>
        <v>0</v>
      </c>
      <c r="W104" s="166" t="str">
        <f>'DATA SISWA'!W101</f>
        <v>E</v>
      </c>
      <c r="X104" s="167">
        <f t="shared" si="68"/>
        <v>0</v>
      </c>
      <c r="Y104" s="166" t="str">
        <f>'DATA SISWA'!Y101</f>
        <v>C</v>
      </c>
      <c r="Z104" s="167">
        <f t="shared" si="69"/>
        <v>1.75</v>
      </c>
      <c r="AA104" s="166" t="str">
        <f>'DATA SISWA'!AA101</f>
        <v>B</v>
      </c>
      <c r="AB104" s="167">
        <f t="shared" si="70"/>
        <v>0</v>
      </c>
      <c r="AC104" s="167" t="str">
        <f>'DATA SISWA'!AC101</f>
        <v>E</v>
      </c>
      <c r="AD104" s="168">
        <f t="shared" si="45"/>
        <v>0</v>
      </c>
      <c r="AE104" s="167" t="str">
        <f>'DATA SISWA'!AE101</f>
        <v>C</v>
      </c>
      <c r="AF104" s="167">
        <f t="shared" si="71"/>
        <v>0</v>
      </c>
      <c r="AG104" s="167" t="str">
        <f>'DATA SISWA'!AG101</f>
        <v>A</v>
      </c>
      <c r="AH104" s="168">
        <f t="shared" si="46"/>
        <v>1.75</v>
      </c>
      <c r="AI104" s="167" t="str">
        <f>'DATA SISWA'!AI101</f>
        <v>C</v>
      </c>
      <c r="AJ104" s="167">
        <f t="shared" si="72"/>
        <v>0</v>
      </c>
      <c r="AK104" s="167" t="str">
        <f>'DATA SISWA'!AK101</f>
        <v>D</v>
      </c>
      <c r="AL104" s="168">
        <f t="shared" si="47"/>
        <v>0</v>
      </c>
      <c r="AM104" s="167" t="str">
        <f>'DATA SISWA'!AM101</f>
        <v>E</v>
      </c>
      <c r="AN104" s="167">
        <f t="shared" si="73"/>
        <v>0</v>
      </c>
      <c r="AO104" s="167" t="str">
        <f>'DATA SISWA'!AO101</f>
        <v>B</v>
      </c>
      <c r="AP104" s="168">
        <f t="shared" si="48"/>
        <v>0</v>
      </c>
      <c r="AQ104" s="167" t="str">
        <f>'DATA SISWA'!AQ101</f>
        <v>C</v>
      </c>
      <c r="AR104" s="167">
        <f t="shared" si="74"/>
        <v>1.75</v>
      </c>
      <c r="AS104" s="167" t="str">
        <f>'DATA SISWA'!AS101</f>
        <v>C</v>
      </c>
      <c r="AT104" s="168">
        <f t="shared" si="49"/>
        <v>0</v>
      </c>
      <c r="AU104" s="167" t="str">
        <f>'DATA SISWA'!AU101</f>
        <v>B</v>
      </c>
      <c r="AV104" s="167">
        <f t="shared" si="75"/>
        <v>1.75</v>
      </c>
      <c r="AW104" s="167" t="str">
        <f>'DATA SISWA'!AW101</f>
        <v>B</v>
      </c>
      <c r="AX104" s="168">
        <f t="shared" si="50"/>
        <v>0</v>
      </c>
      <c r="AY104" s="167" t="str">
        <f>'DATA SISWA'!AY101</f>
        <v>E</v>
      </c>
      <c r="AZ104" s="167">
        <f t="shared" si="76"/>
        <v>1.75</v>
      </c>
      <c r="BA104" s="167" t="str">
        <f>'DATA SISWA'!BA101</f>
        <v>D</v>
      </c>
      <c r="BB104" s="168">
        <f t="shared" si="51"/>
        <v>0</v>
      </c>
      <c r="BC104" s="167" t="str">
        <f>'DATA SISWA'!BC101</f>
        <v>C</v>
      </c>
      <c r="BD104" s="167">
        <f t="shared" si="77"/>
        <v>0</v>
      </c>
      <c r="BE104" s="167" t="str">
        <f>'DATA SISWA'!BE101</f>
        <v>X</v>
      </c>
      <c r="BF104" s="168">
        <f t="shared" si="52"/>
        <v>0</v>
      </c>
      <c r="BG104" s="167" t="str">
        <f>'DATA SISWA'!BG101</f>
        <v>B</v>
      </c>
      <c r="BH104" s="167">
        <f t="shared" si="78"/>
        <v>0</v>
      </c>
      <c r="BI104" s="167" t="str">
        <f>'DATA SISWA'!BI101</f>
        <v>E</v>
      </c>
      <c r="BJ104" s="168">
        <f t="shared" si="53"/>
        <v>0</v>
      </c>
      <c r="BK104" s="167" t="str">
        <f>'DATA SISWA'!BK101</f>
        <v>B</v>
      </c>
      <c r="BL104" s="167">
        <f t="shared" si="79"/>
        <v>1.75</v>
      </c>
      <c r="BM104" s="167" t="str">
        <f>'DATA SISWA'!BM101</f>
        <v>C</v>
      </c>
      <c r="BN104" s="168">
        <f t="shared" si="54"/>
        <v>0</v>
      </c>
      <c r="BO104" s="167" t="str">
        <f>'DATA SISWA'!BO101</f>
        <v>A</v>
      </c>
      <c r="BP104" s="167">
        <f t="shared" si="80"/>
        <v>0</v>
      </c>
      <c r="BQ104" s="167" t="str">
        <f>'DATA SISWA'!BQ101</f>
        <v>A</v>
      </c>
      <c r="BR104" s="168">
        <f t="shared" si="55"/>
        <v>0</v>
      </c>
      <c r="BS104" s="167" t="str">
        <f>'DATA SISWA'!BS101</f>
        <v>C</v>
      </c>
      <c r="BT104" s="167">
        <f t="shared" si="81"/>
        <v>0</v>
      </c>
      <c r="BU104" s="167" t="str">
        <f>'DATA SISWA'!BU101</f>
        <v>D</v>
      </c>
      <c r="BV104" s="168">
        <f t="shared" si="56"/>
        <v>1.75</v>
      </c>
      <c r="BW104" s="167" t="str">
        <f>'DATA SISWA'!BW101</f>
        <v>E</v>
      </c>
      <c r="BX104" s="167">
        <f t="shared" si="82"/>
        <v>0</v>
      </c>
      <c r="BY104" s="167" t="str">
        <f>'DATA SISWA'!BY101</f>
        <v>A</v>
      </c>
      <c r="BZ104" s="168">
        <f t="shared" si="57"/>
        <v>0</v>
      </c>
      <c r="CA104" s="167" t="str">
        <f>'DATA SISWA'!CA101</f>
        <v>E</v>
      </c>
      <c r="CB104" s="167">
        <f t="shared" si="83"/>
        <v>0</v>
      </c>
      <c r="CC104" s="167" t="str">
        <f>'DATA SISWA'!CC101</f>
        <v>E</v>
      </c>
      <c r="CD104" s="168">
        <f t="shared" si="58"/>
        <v>0</v>
      </c>
      <c r="CE104" s="167" t="str">
        <f>'DATA SISWA'!CE101</f>
        <v>C</v>
      </c>
      <c r="CF104" s="167">
        <f t="shared" si="84"/>
        <v>0</v>
      </c>
      <c r="CG104" s="167" t="str">
        <f>'DATA SISWA'!CG101</f>
        <v>A</v>
      </c>
      <c r="CH104" s="168">
        <f t="shared" si="59"/>
        <v>0</v>
      </c>
      <c r="CI104" s="85">
        <f>'DATA SISWA'!CI101</f>
        <v>2</v>
      </c>
      <c r="CJ104" s="85">
        <f>'DATA SISWA'!CJ101</f>
        <v>1</v>
      </c>
      <c r="CK104" s="85">
        <f>'DATA SISWA'!CK101</f>
        <v>3</v>
      </c>
      <c r="CL104" s="85">
        <f>'DATA SISWA'!CL101</f>
        <v>0</v>
      </c>
      <c r="CM104" s="85">
        <f>'DATA SISWA'!CM101</f>
        <v>0</v>
      </c>
      <c r="CN104" s="96">
        <f>'DATA SISWA'!CN101</f>
        <v>12</v>
      </c>
      <c r="CO104" s="96">
        <f>'DATA SISWA'!CO101</f>
        <v>28</v>
      </c>
      <c r="CP104" s="66">
        <f>'DATA SISWA'!CQ101</f>
        <v>27</v>
      </c>
      <c r="CQ104" s="67">
        <f t="shared" si="85"/>
        <v>27</v>
      </c>
      <c r="CR104" s="65" t="str">
        <f t="shared" si="86"/>
        <v>-</v>
      </c>
      <c r="CS104" s="65" t="str">
        <f t="shared" si="87"/>
        <v>v</v>
      </c>
      <c r="CT104" s="64" t="str">
        <f t="shared" si="88"/>
        <v>Remedial</v>
      </c>
    </row>
    <row r="105" spans="1:98" x14ac:dyDescent="0.25">
      <c r="A105" s="87">
        <v>87</v>
      </c>
      <c r="B105" s="152" t="str">
        <f>'DATA SISWA'!C102</f>
        <v>06-</v>
      </c>
      <c r="C105" s="112" t="str">
        <f>'DATA SISWA'!D102</f>
        <v>005-</v>
      </c>
      <c r="D105" s="112" t="str">
        <f>'DATA SISWA'!E102</f>
        <v>091-</v>
      </c>
      <c r="E105" s="153">
        <f>'DATA SISWA'!F102</f>
        <v>6</v>
      </c>
      <c r="F105" s="95" t="str">
        <f>'DATA SISWA'!B102</f>
        <v>JOEDY ANDRIAN</v>
      </c>
      <c r="G105" s="166" t="str">
        <f>'DATA SISWA'!G102</f>
        <v>C</v>
      </c>
      <c r="H105" s="167">
        <f t="shared" si="60"/>
        <v>1.75</v>
      </c>
      <c r="I105" s="166" t="str">
        <f>'DATA SISWA'!I102</f>
        <v>D</v>
      </c>
      <c r="J105" s="167">
        <f t="shared" si="61"/>
        <v>0</v>
      </c>
      <c r="K105" s="166" t="str">
        <f>'DATA SISWA'!K102</f>
        <v>E</v>
      </c>
      <c r="L105" s="167">
        <f t="shared" si="62"/>
        <v>1.75</v>
      </c>
      <c r="M105" s="166" t="str">
        <f>'DATA SISWA'!M102</f>
        <v>B</v>
      </c>
      <c r="N105" s="167">
        <f t="shared" si="63"/>
        <v>1.75</v>
      </c>
      <c r="O105" s="166" t="str">
        <f>'DATA SISWA'!O102</f>
        <v>E</v>
      </c>
      <c r="P105" s="167">
        <f t="shared" si="64"/>
        <v>0</v>
      </c>
      <c r="Q105" s="166" t="str">
        <f>'DATA SISWA'!Q102</f>
        <v>D</v>
      </c>
      <c r="R105" s="167">
        <f t="shared" si="65"/>
        <v>0</v>
      </c>
      <c r="S105" s="166" t="str">
        <f>'DATA SISWA'!S102</f>
        <v>D</v>
      </c>
      <c r="T105" s="167">
        <f t="shared" si="66"/>
        <v>1.75</v>
      </c>
      <c r="U105" s="166" t="str">
        <f>'DATA SISWA'!U102</f>
        <v>C</v>
      </c>
      <c r="V105" s="167">
        <f t="shared" si="67"/>
        <v>0</v>
      </c>
      <c r="W105" s="166" t="str">
        <f>'DATA SISWA'!W102</f>
        <v>B</v>
      </c>
      <c r="X105" s="167">
        <f t="shared" si="68"/>
        <v>0</v>
      </c>
      <c r="Y105" s="166" t="str">
        <f>'DATA SISWA'!Y102</f>
        <v>A</v>
      </c>
      <c r="Z105" s="167">
        <f t="shared" si="69"/>
        <v>0</v>
      </c>
      <c r="AA105" s="166" t="str">
        <f>'DATA SISWA'!AA102</f>
        <v>D</v>
      </c>
      <c r="AB105" s="167">
        <f t="shared" si="70"/>
        <v>0</v>
      </c>
      <c r="AC105" s="167" t="str">
        <f>'DATA SISWA'!AC102</f>
        <v>D</v>
      </c>
      <c r="AD105" s="168">
        <f t="shared" si="45"/>
        <v>0</v>
      </c>
      <c r="AE105" s="167" t="str">
        <f>'DATA SISWA'!AE102</f>
        <v>E</v>
      </c>
      <c r="AF105" s="167">
        <f t="shared" si="71"/>
        <v>0</v>
      </c>
      <c r="AG105" s="167" t="str">
        <f>'DATA SISWA'!AG102</f>
        <v>D</v>
      </c>
      <c r="AH105" s="168">
        <f t="shared" si="46"/>
        <v>0</v>
      </c>
      <c r="AI105" s="167" t="str">
        <f>'DATA SISWA'!AI102</f>
        <v>A</v>
      </c>
      <c r="AJ105" s="167">
        <f t="shared" si="72"/>
        <v>0</v>
      </c>
      <c r="AK105" s="167" t="str">
        <f>'DATA SISWA'!AK102</f>
        <v>A</v>
      </c>
      <c r="AL105" s="168">
        <f t="shared" si="47"/>
        <v>0</v>
      </c>
      <c r="AM105" s="167" t="str">
        <f>'DATA SISWA'!AM102</f>
        <v>A</v>
      </c>
      <c r="AN105" s="167">
        <f t="shared" si="73"/>
        <v>1.75</v>
      </c>
      <c r="AO105" s="167" t="str">
        <f>'DATA SISWA'!AO102</f>
        <v>C</v>
      </c>
      <c r="AP105" s="168">
        <f t="shared" si="48"/>
        <v>1.75</v>
      </c>
      <c r="AQ105" s="167" t="str">
        <f>'DATA SISWA'!AQ102</f>
        <v>C</v>
      </c>
      <c r="AR105" s="167">
        <f t="shared" si="74"/>
        <v>1.75</v>
      </c>
      <c r="AS105" s="167" t="str">
        <f>'DATA SISWA'!AS102</f>
        <v>D</v>
      </c>
      <c r="AT105" s="168">
        <f t="shared" si="49"/>
        <v>0</v>
      </c>
      <c r="AU105" s="167" t="str">
        <f>'DATA SISWA'!AU102</f>
        <v>B</v>
      </c>
      <c r="AV105" s="167">
        <f t="shared" si="75"/>
        <v>1.75</v>
      </c>
      <c r="AW105" s="167" t="str">
        <f>'DATA SISWA'!AW102</f>
        <v>E</v>
      </c>
      <c r="AX105" s="168">
        <f t="shared" si="50"/>
        <v>0</v>
      </c>
      <c r="AY105" s="167" t="str">
        <f>'DATA SISWA'!AY102</f>
        <v>D</v>
      </c>
      <c r="AZ105" s="167">
        <f t="shared" si="76"/>
        <v>0</v>
      </c>
      <c r="BA105" s="167" t="str">
        <f>'DATA SISWA'!BA102</f>
        <v>E</v>
      </c>
      <c r="BB105" s="168">
        <f t="shared" si="51"/>
        <v>0</v>
      </c>
      <c r="BC105" s="167" t="str">
        <f>'DATA SISWA'!BC102</f>
        <v>A</v>
      </c>
      <c r="BD105" s="167">
        <f t="shared" si="77"/>
        <v>1.75</v>
      </c>
      <c r="BE105" s="167" t="str">
        <f>'DATA SISWA'!BE102</f>
        <v>B</v>
      </c>
      <c r="BF105" s="168">
        <f t="shared" si="52"/>
        <v>0</v>
      </c>
      <c r="BG105" s="167" t="str">
        <f>'DATA SISWA'!BG102</f>
        <v>E</v>
      </c>
      <c r="BH105" s="167">
        <f t="shared" si="78"/>
        <v>1.75</v>
      </c>
      <c r="BI105" s="167" t="str">
        <f>'DATA SISWA'!BI102</f>
        <v>E</v>
      </c>
      <c r="BJ105" s="168">
        <f t="shared" si="53"/>
        <v>0</v>
      </c>
      <c r="BK105" s="167" t="str">
        <f>'DATA SISWA'!BK102</f>
        <v>A</v>
      </c>
      <c r="BL105" s="167">
        <f t="shared" si="79"/>
        <v>0</v>
      </c>
      <c r="BM105" s="167" t="str">
        <f>'DATA SISWA'!BM102</f>
        <v>E</v>
      </c>
      <c r="BN105" s="168">
        <f t="shared" si="54"/>
        <v>1.75</v>
      </c>
      <c r="BO105" s="167" t="str">
        <f>'DATA SISWA'!BO102</f>
        <v>E</v>
      </c>
      <c r="BP105" s="167">
        <f t="shared" si="80"/>
        <v>1.75</v>
      </c>
      <c r="BQ105" s="167" t="str">
        <f>'DATA SISWA'!BQ102</f>
        <v>D</v>
      </c>
      <c r="BR105" s="168">
        <f t="shared" si="55"/>
        <v>1.75</v>
      </c>
      <c r="BS105" s="167" t="str">
        <f>'DATA SISWA'!BS102</f>
        <v>E</v>
      </c>
      <c r="BT105" s="167">
        <f t="shared" si="81"/>
        <v>1.75</v>
      </c>
      <c r="BU105" s="167" t="str">
        <f>'DATA SISWA'!BU102</f>
        <v>C</v>
      </c>
      <c r="BV105" s="168">
        <f t="shared" si="56"/>
        <v>0</v>
      </c>
      <c r="BW105" s="167" t="str">
        <f>'DATA SISWA'!BW102</f>
        <v>A</v>
      </c>
      <c r="BX105" s="167">
        <f t="shared" si="82"/>
        <v>1.75</v>
      </c>
      <c r="BY105" s="167" t="str">
        <f>'DATA SISWA'!BY102</f>
        <v>B</v>
      </c>
      <c r="BZ105" s="168">
        <f t="shared" si="57"/>
        <v>0</v>
      </c>
      <c r="CA105" s="167" t="str">
        <f>'DATA SISWA'!CA102</f>
        <v>A</v>
      </c>
      <c r="CB105" s="167">
        <f t="shared" si="83"/>
        <v>1.75</v>
      </c>
      <c r="CC105" s="167" t="str">
        <f>'DATA SISWA'!CC102</f>
        <v>A</v>
      </c>
      <c r="CD105" s="168">
        <f t="shared" si="58"/>
        <v>1.75</v>
      </c>
      <c r="CE105" s="167" t="str">
        <f>'DATA SISWA'!CE102</f>
        <v>D</v>
      </c>
      <c r="CF105" s="167">
        <f t="shared" si="84"/>
        <v>1.75</v>
      </c>
      <c r="CG105" s="167" t="str">
        <f>'DATA SISWA'!CG102</f>
        <v>C</v>
      </c>
      <c r="CH105" s="168">
        <f t="shared" si="59"/>
        <v>1.75</v>
      </c>
      <c r="CI105" s="85">
        <f>'DATA SISWA'!CI102</f>
        <v>2</v>
      </c>
      <c r="CJ105" s="85">
        <f>'DATA SISWA'!CJ102</f>
        <v>0</v>
      </c>
      <c r="CK105" s="85">
        <f>'DATA SISWA'!CK102</f>
        <v>3</v>
      </c>
      <c r="CL105" s="85">
        <f>'DATA SISWA'!CL102</f>
        <v>6</v>
      </c>
      <c r="CM105" s="85">
        <f>'DATA SISWA'!CM102</f>
        <v>6</v>
      </c>
      <c r="CN105" s="96">
        <f>'DATA SISWA'!CN102</f>
        <v>19</v>
      </c>
      <c r="CO105" s="96">
        <f>'DATA SISWA'!CO102</f>
        <v>21</v>
      </c>
      <c r="CP105" s="66">
        <f>'DATA SISWA'!CQ102</f>
        <v>50.25</v>
      </c>
      <c r="CQ105" s="67">
        <f t="shared" si="85"/>
        <v>50.249999999999993</v>
      </c>
      <c r="CR105" s="65" t="str">
        <f t="shared" si="86"/>
        <v>-</v>
      </c>
      <c r="CS105" s="65" t="str">
        <f t="shared" si="87"/>
        <v>v</v>
      </c>
      <c r="CT105" s="64" t="str">
        <f t="shared" si="88"/>
        <v>Remedial</v>
      </c>
    </row>
    <row r="106" spans="1:98" x14ac:dyDescent="0.25">
      <c r="A106" s="86">
        <v>88</v>
      </c>
      <c r="B106" s="152" t="str">
        <f>'DATA SISWA'!C103</f>
        <v>06-</v>
      </c>
      <c r="C106" s="112" t="str">
        <f>'DATA SISWA'!D103</f>
        <v>005-</v>
      </c>
      <c r="D106" s="112" t="str">
        <f>'DATA SISWA'!E103</f>
        <v>094-</v>
      </c>
      <c r="E106" s="153">
        <f>'DATA SISWA'!F103</f>
        <v>3</v>
      </c>
      <c r="F106" s="95" t="str">
        <f>'DATA SISWA'!B103</f>
        <v>M. HENDRA</v>
      </c>
      <c r="G106" s="166" t="str">
        <f>'DATA SISWA'!G103</f>
        <v>C</v>
      </c>
      <c r="H106" s="167">
        <f t="shared" si="60"/>
        <v>1.75</v>
      </c>
      <c r="I106" s="166" t="str">
        <f>'DATA SISWA'!I103</f>
        <v>E</v>
      </c>
      <c r="J106" s="167">
        <f t="shared" si="61"/>
        <v>1.75</v>
      </c>
      <c r="K106" s="166" t="str">
        <f>'DATA SISWA'!K103</f>
        <v>E</v>
      </c>
      <c r="L106" s="167">
        <f t="shared" si="62"/>
        <v>1.75</v>
      </c>
      <c r="M106" s="166" t="str">
        <f>'DATA SISWA'!M103</f>
        <v>B</v>
      </c>
      <c r="N106" s="167">
        <f t="shared" si="63"/>
        <v>1.75</v>
      </c>
      <c r="O106" s="166" t="str">
        <f>'DATA SISWA'!O103</f>
        <v>E</v>
      </c>
      <c r="P106" s="167">
        <f t="shared" si="64"/>
        <v>0</v>
      </c>
      <c r="Q106" s="166" t="str">
        <f>'DATA SISWA'!Q103</f>
        <v>B</v>
      </c>
      <c r="R106" s="167">
        <f t="shared" si="65"/>
        <v>1.75</v>
      </c>
      <c r="S106" s="166" t="str">
        <f>'DATA SISWA'!S103</f>
        <v>D</v>
      </c>
      <c r="T106" s="167">
        <f t="shared" si="66"/>
        <v>1.75</v>
      </c>
      <c r="U106" s="166" t="str">
        <f>'DATA SISWA'!U103</f>
        <v>A</v>
      </c>
      <c r="V106" s="167">
        <f t="shared" si="67"/>
        <v>1.75</v>
      </c>
      <c r="W106" s="166" t="str">
        <f>'DATA SISWA'!W103</f>
        <v>B</v>
      </c>
      <c r="X106" s="167">
        <f t="shared" si="68"/>
        <v>0</v>
      </c>
      <c r="Y106" s="166" t="str">
        <f>'DATA SISWA'!Y103</f>
        <v>E</v>
      </c>
      <c r="Z106" s="167">
        <f t="shared" si="69"/>
        <v>0</v>
      </c>
      <c r="AA106" s="166" t="str">
        <f>'DATA SISWA'!AA103</f>
        <v>C</v>
      </c>
      <c r="AB106" s="167">
        <f t="shared" si="70"/>
        <v>1.75</v>
      </c>
      <c r="AC106" s="167" t="str">
        <f>'DATA SISWA'!AC103</f>
        <v>E</v>
      </c>
      <c r="AD106" s="168">
        <f t="shared" si="45"/>
        <v>0</v>
      </c>
      <c r="AE106" s="167" t="str">
        <f>'DATA SISWA'!AE103</f>
        <v>C</v>
      </c>
      <c r="AF106" s="167">
        <f t="shared" si="71"/>
        <v>0</v>
      </c>
      <c r="AG106" s="167" t="str">
        <f>'DATA SISWA'!AG103</f>
        <v>B</v>
      </c>
      <c r="AH106" s="168">
        <f t="shared" si="46"/>
        <v>0</v>
      </c>
      <c r="AI106" s="167" t="str">
        <f>'DATA SISWA'!AI103</f>
        <v>A</v>
      </c>
      <c r="AJ106" s="167">
        <f t="shared" si="72"/>
        <v>0</v>
      </c>
      <c r="AK106" s="167" t="str">
        <f>'DATA SISWA'!AK103</f>
        <v>B</v>
      </c>
      <c r="AL106" s="168">
        <f t="shared" si="47"/>
        <v>0</v>
      </c>
      <c r="AM106" s="167" t="str">
        <f>'DATA SISWA'!AM103</f>
        <v>E</v>
      </c>
      <c r="AN106" s="167">
        <f t="shared" si="73"/>
        <v>0</v>
      </c>
      <c r="AO106" s="167" t="str">
        <f>'DATA SISWA'!AO103</f>
        <v>D</v>
      </c>
      <c r="AP106" s="168">
        <f t="shared" si="48"/>
        <v>0</v>
      </c>
      <c r="AQ106" s="167" t="str">
        <f>'DATA SISWA'!AQ103</f>
        <v>C</v>
      </c>
      <c r="AR106" s="167">
        <f t="shared" si="74"/>
        <v>1.75</v>
      </c>
      <c r="AS106" s="167" t="str">
        <f>'DATA SISWA'!AS103</f>
        <v>A</v>
      </c>
      <c r="AT106" s="168">
        <f t="shared" si="49"/>
        <v>1.75</v>
      </c>
      <c r="AU106" s="167" t="str">
        <f>'DATA SISWA'!AU103</f>
        <v>D</v>
      </c>
      <c r="AV106" s="167">
        <f t="shared" si="75"/>
        <v>0</v>
      </c>
      <c r="AW106" s="167" t="str">
        <f>'DATA SISWA'!AW103</f>
        <v>D</v>
      </c>
      <c r="AX106" s="168">
        <f t="shared" si="50"/>
        <v>0</v>
      </c>
      <c r="AY106" s="167" t="str">
        <f>'DATA SISWA'!AY103</f>
        <v>B</v>
      </c>
      <c r="AZ106" s="167">
        <f t="shared" si="76"/>
        <v>0</v>
      </c>
      <c r="BA106" s="167" t="str">
        <f>'DATA SISWA'!BA103</f>
        <v>E</v>
      </c>
      <c r="BB106" s="168">
        <f t="shared" si="51"/>
        <v>0</v>
      </c>
      <c r="BC106" s="167" t="str">
        <f>'DATA SISWA'!BC103</f>
        <v>C</v>
      </c>
      <c r="BD106" s="167">
        <f t="shared" si="77"/>
        <v>0</v>
      </c>
      <c r="BE106" s="167" t="str">
        <f>'DATA SISWA'!BE103</f>
        <v>C</v>
      </c>
      <c r="BF106" s="168">
        <f t="shared" si="52"/>
        <v>0</v>
      </c>
      <c r="BG106" s="167" t="str">
        <f>'DATA SISWA'!BG103</f>
        <v>D</v>
      </c>
      <c r="BH106" s="167">
        <f t="shared" si="78"/>
        <v>0</v>
      </c>
      <c r="BI106" s="167" t="str">
        <f>'DATA SISWA'!BI103</f>
        <v>B</v>
      </c>
      <c r="BJ106" s="168">
        <f t="shared" si="53"/>
        <v>1.75</v>
      </c>
      <c r="BK106" s="167" t="str">
        <f>'DATA SISWA'!BK103</f>
        <v>A</v>
      </c>
      <c r="BL106" s="167">
        <f t="shared" si="79"/>
        <v>0</v>
      </c>
      <c r="BM106" s="167" t="str">
        <f>'DATA SISWA'!BM103</f>
        <v>E</v>
      </c>
      <c r="BN106" s="168">
        <f t="shared" si="54"/>
        <v>1.75</v>
      </c>
      <c r="BO106" s="167" t="str">
        <f>'DATA SISWA'!BO103</f>
        <v>E</v>
      </c>
      <c r="BP106" s="167">
        <f t="shared" si="80"/>
        <v>1.75</v>
      </c>
      <c r="BQ106" s="167" t="str">
        <f>'DATA SISWA'!BQ103</f>
        <v>D</v>
      </c>
      <c r="BR106" s="168">
        <f t="shared" si="55"/>
        <v>1.75</v>
      </c>
      <c r="BS106" s="167" t="str">
        <f>'DATA SISWA'!BS103</f>
        <v>E</v>
      </c>
      <c r="BT106" s="167">
        <f t="shared" si="81"/>
        <v>1.75</v>
      </c>
      <c r="BU106" s="167" t="str">
        <f>'DATA SISWA'!BU103</f>
        <v>E</v>
      </c>
      <c r="BV106" s="168">
        <f t="shared" si="56"/>
        <v>0</v>
      </c>
      <c r="BW106" s="167" t="str">
        <f>'DATA SISWA'!BW103</f>
        <v>A</v>
      </c>
      <c r="BX106" s="167">
        <f t="shared" si="82"/>
        <v>1.75</v>
      </c>
      <c r="BY106" s="167" t="str">
        <f>'DATA SISWA'!BY103</f>
        <v>A</v>
      </c>
      <c r="BZ106" s="168">
        <f t="shared" si="57"/>
        <v>0</v>
      </c>
      <c r="CA106" s="167" t="str">
        <f>'DATA SISWA'!CA103</f>
        <v>A</v>
      </c>
      <c r="CB106" s="167">
        <f t="shared" si="83"/>
        <v>1.75</v>
      </c>
      <c r="CC106" s="167" t="str">
        <f>'DATA SISWA'!CC103</f>
        <v>D</v>
      </c>
      <c r="CD106" s="168">
        <f t="shared" si="58"/>
        <v>0</v>
      </c>
      <c r="CE106" s="167" t="str">
        <f>'DATA SISWA'!CE103</f>
        <v>D</v>
      </c>
      <c r="CF106" s="167">
        <f t="shared" si="84"/>
        <v>1.75</v>
      </c>
      <c r="CG106" s="167" t="str">
        <f>'DATA SISWA'!CG103</f>
        <v>C</v>
      </c>
      <c r="CH106" s="168">
        <f t="shared" si="59"/>
        <v>1.75</v>
      </c>
      <c r="CI106" s="85">
        <f>'DATA SISWA'!CI103</f>
        <v>2</v>
      </c>
      <c r="CJ106" s="85">
        <f>'DATA SISWA'!CJ103</f>
        <v>5</v>
      </c>
      <c r="CK106" s="85">
        <f>'DATA SISWA'!CK103</f>
        <v>5</v>
      </c>
      <c r="CL106" s="85">
        <f>'DATA SISWA'!CL103</f>
        <v>6</v>
      </c>
      <c r="CM106" s="85">
        <f>'DATA SISWA'!CM103</f>
        <v>5</v>
      </c>
      <c r="CN106" s="96">
        <f>'DATA SISWA'!CN103</f>
        <v>19</v>
      </c>
      <c r="CO106" s="96">
        <f>'DATA SISWA'!CO103</f>
        <v>21</v>
      </c>
      <c r="CP106" s="66">
        <f>'DATA SISWA'!CQ103</f>
        <v>56.25</v>
      </c>
      <c r="CQ106" s="67">
        <f t="shared" si="85"/>
        <v>56.25</v>
      </c>
      <c r="CR106" s="65" t="str">
        <f t="shared" si="86"/>
        <v>v</v>
      </c>
      <c r="CS106" s="65" t="str">
        <f t="shared" si="87"/>
        <v>-</v>
      </c>
      <c r="CT106" s="64" t="str">
        <f t="shared" si="88"/>
        <v>Tuntas</v>
      </c>
    </row>
    <row r="107" spans="1:98" x14ac:dyDescent="0.25">
      <c r="A107" s="87">
        <v>89</v>
      </c>
      <c r="B107" s="152" t="str">
        <f>'DATA SISWA'!C104</f>
        <v>06-</v>
      </c>
      <c r="C107" s="112" t="str">
        <f>'DATA SISWA'!D104</f>
        <v>005-</v>
      </c>
      <c r="D107" s="112" t="str">
        <f>'DATA SISWA'!E104</f>
        <v>095-</v>
      </c>
      <c r="E107" s="153">
        <f>'DATA SISWA'!F104</f>
        <v>2</v>
      </c>
      <c r="F107" s="95" t="str">
        <f>'DATA SISWA'!B104</f>
        <v>M. TAMSIRUDIN</v>
      </c>
      <c r="G107" s="166" t="str">
        <f>'DATA SISWA'!G104</f>
        <v>C</v>
      </c>
      <c r="H107" s="167">
        <f t="shared" si="60"/>
        <v>1.75</v>
      </c>
      <c r="I107" s="166" t="str">
        <f>'DATA SISWA'!I104</f>
        <v>E</v>
      </c>
      <c r="J107" s="167">
        <f t="shared" si="61"/>
        <v>1.75</v>
      </c>
      <c r="K107" s="166" t="str">
        <f>'DATA SISWA'!K104</f>
        <v>E</v>
      </c>
      <c r="L107" s="167">
        <f t="shared" si="62"/>
        <v>1.75</v>
      </c>
      <c r="M107" s="166" t="str">
        <f>'DATA SISWA'!M104</f>
        <v>B</v>
      </c>
      <c r="N107" s="167">
        <f t="shared" si="63"/>
        <v>1.75</v>
      </c>
      <c r="O107" s="166" t="str">
        <f>'DATA SISWA'!O104</f>
        <v>X</v>
      </c>
      <c r="P107" s="167">
        <f t="shared" si="64"/>
        <v>0</v>
      </c>
      <c r="Q107" s="166" t="str">
        <f>'DATA SISWA'!Q104</f>
        <v>B</v>
      </c>
      <c r="R107" s="167">
        <f t="shared" si="65"/>
        <v>1.75</v>
      </c>
      <c r="S107" s="166" t="str">
        <f>'DATA SISWA'!S104</f>
        <v>D</v>
      </c>
      <c r="T107" s="167">
        <f t="shared" si="66"/>
        <v>1.75</v>
      </c>
      <c r="U107" s="166" t="str">
        <f>'DATA SISWA'!U104</f>
        <v>C</v>
      </c>
      <c r="V107" s="167">
        <f t="shared" si="67"/>
        <v>0</v>
      </c>
      <c r="W107" s="166" t="str">
        <f>'DATA SISWA'!W104</f>
        <v>A</v>
      </c>
      <c r="X107" s="167">
        <f t="shared" si="68"/>
        <v>1.75</v>
      </c>
      <c r="Y107" s="166" t="str">
        <f>'DATA SISWA'!Y104</f>
        <v>A</v>
      </c>
      <c r="Z107" s="167">
        <f t="shared" si="69"/>
        <v>0</v>
      </c>
      <c r="AA107" s="166" t="str">
        <f>'DATA SISWA'!AA104</f>
        <v>A</v>
      </c>
      <c r="AB107" s="167">
        <f t="shared" si="70"/>
        <v>0</v>
      </c>
      <c r="AC107" s="167" t="str">
        <f>'DATA SISWA'!AC104</f>
        <v>B</v>
      </c>
      <c r="AD107" s="168">
        <f t="shared" si="45"/>
        <v>1.75</v>
      </c>
      <c r="AE107" s="167" t="str">
        <f>'DATA SISWA'!AE104</f>
        <v>C</v>
      </c>
      <c r="AF107" s="167">
        <f t="shared" si="71"/>
        <v>0</v>
      </c>
      <c r="AG107" s="167" t="str">
        <f>'DATA SISWA'!AG104</f>
        <v>B</v>
      </c>
      <c r="AH107" s="168">
        <f t="shared" si="46"/>
        <v>0</v>
      </c>
      <c r="AI107" s="167" t="str">
        <f>'DATA SISWA'!AI104</f>
        <v>B</v>
      </c>
      <c r="AJ107" s="167">
        <f t="shared" si="72"/>
        <v>0</v>
      </c>
      <c r="AK107" s="167" t="str">
        <f>'DATA SISWA'!AK104</f>
        <v>D</v>
      </c>
      <c r="AL107" s="168">
        <f t="shared" si="47"/>
        <v>0</v>
      </c>
      <c r="AM107" s="167" t="str">
        <f>'DATA SISWA'!AM104</f>
        <v>E</v>
      </c>
      <c r="AN107" s="167">
        <f t="shared" si="73"/>
        <v>0</v>
      </c>
      <c r="AO107" s="167" t="str">
        <f>'DATA SISWA'!AO104</f>
        <v>E</v>
      </c>
      <c r="AP107" s="168">
        <f t="shared" si="48"/>
        <v>0</v>
      </c>
      <c r="AQ107" s="167" t="str">
        <f>'DATA SISWA'!AQ104</f>
        <v>C</v>
      </c>
      <c r="AR107" s="167">
        <f t="shared" si="74"/>
        <v>1.75</v>
      </c>
      <c r="AS107" s="167" t="str">
        <f>'DATA SISWA'!AS104</f>
        <v>D</v>
      </c>
      <c r="AT107" s="168">
        <f t="shared" si="49"/>
        <v>0</v>
      </c>
      <c r="AU107" s="167" t="str">
        <f>'DATA SISWA'!AU104</f>
        <v>B</v>
      </c>
      <c r="AV107" s="167">
        <f t="shared" si="75"/>
        <v>1.75</v>
      </c>
      <c r="AW107" s="167" t="str">
        <f>'DATA SISWA'!AW104</f>
        <v>A</v>
      </c>
      <c r="AX107" s="168">
        <f t="shared" si="50"/>
        <v>1.75</v>
      </c>
      <c r="AY107" s="167" t="str">
        <f>'DATA SISWA'!AY104</f>
        <v>D</v>
      </c>
      <c r="AZ107" s="167">
        <f t="shared" si="76"/>
        <v>0</v>
      </c>
      <c r="BA107" s="167" t="str">
        <f>'DATA SISWA'!BA104</f>
        <v>D</v>
      </c>
      <c r="BB107" s="168">
        <f t="shared" si="51"/>
        <v>0</v>
      </c>
      <c r="BC107" s="167" t="str">
        <f>'DATA SISWA'!BC104</f>
        <v>A</v>
      </c>
      <c r="BD107" s="167">
        <f t="shared" si="77"/>
        <v>1.75</v>
      </c>
      <c r="BE107" s="167" t="str">
        <f>'DATA SISWA'!BE104</f>
        <v>D</v>
      </c>
      <c r="BF107" s="168">
        <f t="shared" si="52"/>
        <v>0</v>
      </c>
      <c r="BG107" s="167" t="str">
        <f>'DATA SISWA'!BG104</f>
        <v>E</v>
      </c>
      <c r="BH107" s="167">
        <f t="shared" si="78"/>
        <v>1.75</v>
      </c>
      <c r="BI107" s="167" t="str">
        <f>'DATA SISWA'!BI104</f>
        <v>B</v>
      </c>
      <c r="BJ107" s="168">
        <f t="shared" si="53"/>
        <v>1.75</v>
      </c>
      <c r="BK107" s="167" t="str">
        <f>'DATA SISWA'!BK104</f>
        <v>C</v>
      </c>
      <c r="BL107" s="167">
        <f t="shared" si="79"/>
        <v>0</v>
      </c>
      <c r="BM107" s="167" t="str">
        <f>'DATA SISWA'!BM104</f>
        <v>E</v>
      </c>
      <c r="BN107" s="168">
        <f t="shared" si="54"/>
        <v>1.75</v>
      </c>
      <c r="BO107" s="167" t="str">
        <f>'DATA SISWA'!BO104</f>
        <v>A</v>
      </c>
      <c r="BP107" s="167">
        <f t="shared" si="80"/>
        <v>0</v>
      </c>
      <c r="BQ107" s="167" t="str">
        <f>'DATA SISWA'!BQ104</f>
        <v>D</v>
      </c>
      <c r="BR107" s="168">
        <f t="shared" si="55"/>
        <v>1.75</v>
      </c>
      <c r="BS107" s="167" t="str">
        <f>'DATA SISWA'!BS104</f>
        <v>E</v>
      </c>
      <c r="BT107" s="167">
        <f t="shared" si="81"/>
        <v>1.75</v>
      </c>
      <c r="BU107" s="167" t="str">
        <f>'DATA SISWA'!BU104</f>
        <v>D</v>
      </c>
      <c r="BV107" s="168">
        <f t="shared" si="56"/>
        <v>1.75</v>
      </c>
      <c r="BW107" s="167" t="str">
        <f>'DATA SISWA'!BW104</f>
        <v>D</v>
      </c>
      <c r="BX107" s="167">
        <f t="shared" si="82"/>
        <v>0</v>
      </c>
      <c r="BY107" s="167" t="str">
        <f>'DATA SISWA'!BY104</f>
        <v>E</v>
      </c>
      <c r="BZ107" s="168">
        <f t="shared" si="57"/>
        <v>0</v>
      </c>
      <c r="CA107" s="167" t="str">
        <f>'DATA SISWA'!CA104</f>
        <v>B</v>
      </c>
      <c r="CB107" s="167">
        <f t="shared" si="83"/>
        <v>0</v>
      </c>
      <c r="CC107" s="167" t="str">
        <f>'DATA SISWA'!CC104</f>
        <v>D</v>
      </c>
      <c r="CD107" s="168">
        <f t="shared" si="58"/>
        <v>0</v>
      </c>
      <c r="CE107" s="167" t="str">
        <f>'DATA SISWA'!CE104</f>
        <v>D</v>
      </c>
      <c r="CF107" s="167">
        <f t="shared" si="84"/>
        <v>1.75</v>
      </c>
      <c r="CG107" s="167" t="str">
        <f>'DATA SISWA'!CG104</f>
        <v>C</v>
      </c>
      <c r="CH107" s="168">
        <f t="shared" si="59"/>
        <v>1.75</v>
      </c>
      <c r="CI107" s="85">
        <f>'DATA SISWA'!CI104</f>
        <v>1</v>
      </c>
      <c r="CJ107" s="85">
        <f>'DATA SISWA'!CJ104</f>
        <v>5</v>
      </c>
      <c r="CK107" s="85">
        <f>'DATA SISWA'!CK104</f>
        <v>4</v>
      </c>
      <c r="CL107" s="85">
        <f>'DATA SISWA'!CL104</f>
        <v>5</v>
      </c>
      <c r="CM107" s="85">
        <f>'DATA SISWA'!CM104</f>
        <v>5</v>
      </c>
      <c r="CN107" s="96">
        <f>'DATA SISWA'!CN104</f>
        <v>20</v>
      </c>
      <c r="CO107" s="96">
        <f>'DATA SISWA'!CO104</f>
        <v>20</v>
      </c>
      <c r="CP107" s="66">
        <f>'DATA SISWA'!CQ104</f>
        <v>55</v>
      </c>
      <c r="CQ107" s="67">
        <f t="shared" si="85"/>
        <v>55.000000000000007</v>
      </c>
      <c r="CR107" s="65" t="str">
        <f t="shared" si="86"/>
        <v>v</v>
      </c>
      <c r="CS107" s="65" t="str">
        <f t="shared" si="87"/>
        <v>-</v>
      </c>
      <c r="CT107" s="64" t="str">
        <f t="shared" si="88"/>
        <v>Tuntas</v>
      </c>
    </row>
    <row r="108" spans="1:98" x14ac:dyDescent="0.25">
      <c r="A108" s="86">
        <v>90</v>
      </c>
      <c r="B108" s="152" t="str">
        <f>'DATA SISWA'!C105</f>
        <v>06-</v>
      </c>
      <c r="C108" s="112" t="str">
        <f>'DATA SISWA'!D105</f>
        <v>005-</v>
      </c>
      <c r="D108" s="112" t="str">
        <f>'DATA SISWA'!E105</f>
        <v>092-</v>
      </c>
      <c r="E108" s="153">
        <f>'DATA SISWA'!F105</f>
        <v>5</v>
      </c>
      <c r="F108" s="95" t="str">
        <f>'DATA SISWA'!B105</f>
        <v>MARWAH INDAH DWI P</v>
      </c>
      <c r="G108" s="166" t="str">
        <f>'DATA SISWA'!G105</f>
        <v>C</v>
      </c>
      <c r="H108" s="167">
        <f t="shared" si="60"/>
        <v>1.75</v>
      </c>
      <c r="I108" s="166" t="str">
        <f>'DATA SISWA'!I105</f>
        <v>D</v>
      </c>
      <c r="J108" s="167">
        <f t="shared" si="61"/>
        <v>0</v>
      </c>
      <c r="K108" s="166" t="str">
        <f>'DATA SISWA'!K105</f>
        <v>E</v>
      </c>
      <c r="L108" s="167">
        <f t="shared" si="62"/>
        <v>1.75</v>
      </c>
      <c r="M108" s="166" t="str">
        <f>'DATA SISWA'!M105</f>
        <v>B</v>
      </c>
      <c r="N108" s="167">
        <f t="shared" si="63"/>
        <v>1.75</v>
      </c>
      <c r="O108" s="166" t="str">
        <f>'DATA SISWA'!O105</f>
        <v>A</v>
      </c>
      <c r="P108" s="167">
        <f t="shared" si="64"/>
        <v>0</v>
      </c>
      <c r="Q108" s="166" t="str">
        <f>'DATA SISWA'!Q105</f>
        <v>B</v>
      </c>
      <c r="R108" s="167">
        <f t="shared" si="65"/>
        <v>1.75</v>
      </c>
      <c r="S108" s="166" t="str">
        <f>'DATA SISWA'!S105</f>
        <v>D</v>
      </c>
      <c r="T108" s="167">
        <f t="shared" si="66"/>
        <v>1.75</v>
      </c>
      <c r="U108" s="166" t="str">
        <f>'DATA SISWA'!U105</f>
        <v>E</v>
      </c>
      <c r="V108" s="167">
        <f t="shared" si="67"/>
        <v>0</v>
      </c>
      <c r="W108" s="166" t="str">
        <f>'DATA SISWA'!W105</f>
        <v>C</v>
      </c>
      <c r="X108" s="167">
        <f t="shared" si="68"/>
        <v>0</v>
      </c>
      <c r="Y108" s="166" t="str">
        <f>'DATA SISWA'!Y105</f>
        <v>A</v>
      </c>
      <c r="Z108" s="167">
        <f t="shared" si="69"/>
        <v>0</v>
      </c>
      <c r="AA108" s="166" t="str">
        <f>'DATA SISWA'!AA105</f>
        <v>C</v>
      </c>
      <c r="AB108" s="167">
        <f t="shared" si="70"/>
        <v>1.75</v>
      </c>
      <c r="AC108" s="167" t="str">
        <f>'DATA SISWA'!AC105</f>
        <v>E</v>
      </c>
      <c r="AD108" s="168">
        <f t="shared" si="45"/>
        <v>0</v>
      </c>
      <c r="AE108" s="167" t="str">
        <f>'DATA SISWA'!AE105</f>
        <v>C</v>
      </c>
      <c r="AF108" s="167">
        <f t="shared" si="71"/>
        <v>0</v>
      </c>
      <c r="AG108" s="167" t="str">
        <f>'DATA SISWA'!AG105</f>
        <v>B</v>
      </c>
      <c r="AH108" s="168">
        <f t="shared" si="46"/>
        <v>0</v>
      </c>
      <c r="AI108" s="167" t="str">
        <f>'DATA SISWA'!AI105</f>
        <v>A</v>
      </c>
      <c r="AJ108" s="167">
        <f t="shared" si="72"/>
        <v>0</v>
      </c>
      <c r="AK108" s="167" t="str">
        <f>'DATA SISWA'!AK105</f>
        <v>A</v>
      </c>
      <c r="AL108" s="168">
        <f t="shared" si="47"/>
        <v>0</v>
      </c>
      <c r="AM108" s="167" t="str">
        <f>'DATA SISWA'!AM105</f>
        <v>E</v>
      </c>
      <c r="AN108" s="167">
        <f t="shared" si="73"/>
        <v>0</v>
      </c>
      <c r="AO108" s="167" t="str">
        <f>'DATA SISWA'!AO105</f>
        <v>C</v>
      </c>
      <c r="AP108" s="168">
        <f t="shared" si="48"/>
        <v>1.75</v>
      </c>
      <c r="AQ108" s="167" t="str">
        <f>'DATA SISWA'!AQ105</f>
        <v>C</v>
      </c>
      <c r="AR108" s="167">
        <f t="shared" si="74"/>
        <v>1.75</v>
      </c>
      <c r="AS108" s="167" t="str">
        <f>'DATA SISWA'!AS105</f>
        <v>C</v>
      </c>
      <c r="AT108" s="168">
        <f t="shared" si="49"/>
        <v>0</v>
      </c>
      <c r="AU108" s="167" t="str">
        <f>'DATA SISWA'!AU105</f>
        <v>B</v>
      </c>
      <c r="AV108" s="167">
        <f t="shared" si="75"/>
        <v>1.75</v>
      </c>
      <c r="AW108" s="167" t="str">
        <f>'DATA SISWA'!AW105</f>
        <v>A</v>
      </c>
      <c r="AX108" s="168">
        <f t="shared" si="50"/>
        <v>1.75</v>
      </c>
      <c r="AY108" s="167" t="str">
        <f>'DATA SISWA'!AY105</f>
        <v>D</v>
      </c>
      <c r="AZ108" s="167">
        <f t="shared" si="76"/>
        <v>0</v>
      </c>
      <c r="BA108" s="167" t="str">
        <f>'DATA SISWA'!BA105</f>
        <v>E</v>
      </c>
      <c r="BB108" s="168">
        <f t="shared" si="51"/>
        <v>0</v>
      </c>
      <c r="BC108" s="167" t="str">
        <f>'DATA SISWA'!BC105</f>
        <v>A</v>
      </c>
      <c r="BD108" s="167">
        <f t="shared" si="77"/>
        <v>1.75</v>
      </c>
      <c r="BE108" s="167" t="str">
        <f>'DATA SISWA'!BE105</f>
        <v>D</v>
      </c>
      <c r="BF108" s="168">
        <f t="shared" si="52"/>
        <v>0</v>
      </c>
      <c r="BG108" s="167" t="str">
        <f>'DATA SISWA'!BG105</f>
        <v>D</v>
      </c>
      <c r="BH108" s="167">
        <f t="shared" si="78"/>
        <v>0</v>
      </c>
      <c r="BI108" s="167" t="str">
        <f>'DATA SISWA'!BI105</f>
        <v>B</v>
      </c>
      <c r="BJ108" s="168">
        <f t="shared" si="53"/>
        <v>1.75</v>
      </c>
      <c r="BK108" s="167" t="str">
        <f>'DATA SISWA'!BK105</f>
        <v>E</v>
      </c>
      <c r="BL108" s="167">
        <f t="shared" si="79"/>
        <v>0</v>
      </c>
      <c r="BM108" s="167" t="str">
        <f>'DATA SISWA'!BM105</f>
        <v>E</v>
      </c>
      <c r="BN108" s="168">
        <f t="shared" si="54"/>
        <v>1.75</v>
      </c>
      <c r="BO108" s="167" t="str">
        <f>'DATA SISWA'!BO105</f>
        <v>A</v>
      </c>
      <c r="BP108" s="167">
        <f t="shared" si="80"/>
        <v>0</v>
      </c>
      <c r="BQ108" s="167" t="str">
        <f>'DATA SISWA'!BQ105</f>
        <v>D</v>
      </c>
      <c r="BR108" s="168">
        <f t="shared" si="55"/>
        <v>1.75</v>
      </c>
      <c r="BS108" s="167" t="str">
        <f>'DATA SISWA'!BS105</f>
        <v>E</v>
      </c>
      <c r="BT108" s="167">
        <f t="shared" si="81"/>
        <v>1.75</v>
      </c>
      <c r="BU108" s="167" t="str">
        <f>'DATA SISWA'!BU105</f>
        <v>E</v>
      </c>
      <c r="BV108" s="168">
        <f t="shared" si="56"/>
        <v>0</v>
      </c>
      <c r="BW108" s="167" t="str">
        <f>'DATA SISWA'!BW105</f>
        <v>A</v>
      </c>
      <c r="BX108" s="167">
        <f t="shared" si="82"/>
        <v>1.75</v>
      </c>
      <c r="BY108" s="167" t="str">
        <f>'DATA SISWA'!BY105</f>
        <v>B</v>
      </c>
      <c r="BZ108" s="168">
        <f t="shared" si="57"/>
        <v>0</v>
      </c>
      <c r="CA108" s="167" t="str">
        <f>'DATA SISWA'!CA105</f>
        <v>A</v>
      </c>
      <c r="CB108" s="167">
        <f t="shared" si="83"/>
        <v>1.75</v>
      </c>
      <c r="CC108" s="167" t="str">
        <f>'DATA SISWA'!CC105</f>
        <v>A</v>
      </c>
      <c r="CD108" s="168">
        <f t="shared" si="58"/>
        <v>1.75</v>
      </c>
      <c r="CE108" s="167" t="str">
        <f>'DATA SISWA'!CE105</f>
        <v>D</v>
      </c>
      <c r="CF108" s="167">
        <f t="shared" si="84"/>
        <v>1.75</v>
      </c>
      <c r="CG108" s="167" t="str">
        <f>'DATA SISWA'!CG105</f>
        <v>E</v>
      </c>
      <c r="CH108" s="168">
        <f t="shared" si="59"/>
        <v>0</v>
      </c>
      <c r="CI108" s="85">
        <f>'DATA SISWA'!CI105</f>
        <v>2</v>
      </c>
      <c r="CJ108" s="85">
        <f>'DATA SISWA'!CJ105</f>
        <v>5</v>
      </c>
      <c r="CK108" s="85">
        <f>'DATA SISWA'!CK105</f>
        <v>4</v>
      </c>
      <c r="CL108" s="85">
        <f>'DATA SISWA'!CL105</f>
        <v>6</v>
      </c>
      <c r="CM108" s="85">
        <f>'DATA SISWA'!CM105</f>
        <v>6</v>
      </c>
      <c r="CN108" s="96">
        <f>'DATA SISWA'!CN105</f>
        <v>19</v>
      </c>
      <c r="CO108" s="96">
        <f>'DATA SISWA'!CO105</f>
        <v>21</v>
      </c>
      <c r="CP108" s="66">
        <f>'DATA SISWA'!CQ105</f>
        <v>56.25</v>
      </c>
      <c r="CQ108" s="67">
        <f t="shared" si="85"/>
        <v>56.25</v>
      </c>
      <c r="CR108" s="65" t="str">
        <f t="shared" si="86"/>
        <v>v</v>
      </c>
      <c r="CS108" s="65" t="str">
        <f t="shared" si="87"/>
        <v>-</v>
      </c>
      <c r="CT108" s="64" t="str">
        <f t="shared" si="88"/>
        <v>Tuntas</v>
      </c>
    </row>
    <row r="109" spans="1:98" x14ac:dyDescent="0.25">
      <c r="A109" s="87">
        <v>91</v>
      </c>
      <c r="B109" s="152" t="str">
        <f>'DATA SISWA'!C106</f>
        <v>06-</v>
      </c>
      <c r="C109" s="112" t="str">
        <f>'DATA SISWA'!D106</f>
        <v>005-</v>
      </c>
      <c r="D109" s="112" t="str">
        <f>'DATA SISWA'!E106</f>
        <v>093-</v>
      </c>
      <c r="E109" s="153">
        <f>'DATA SISWA'!F106</f>
        <v>4</v>
      </c>
      <c r="F109" s="95" t="str">
        <f>'DATA SISWA'!B106</f>
        <v>MAYANG MELISTY</v>
      </c>
      <c r="G109" s="166" t="str">
        <f>'DATA SISWA'!G106</f>
        <v>D</v>
      </c>
      <c r="H109" s="167">
        <f t="shared" si="60"/>
        <v>0</v>
      </c>
      <c r="I109" s="166" t="str">
        <f>'DATA SISWA'!I106</f>
        <v>E</v>
      </c>
      <c r="J109" s="167">
        <f t="shared" si="61"/>
        <v>1.75</v>
      </c>
      <c r="K109" s="166" t="str">
        <f>'DATA SISWA'!K106</f>
        <v>B</v>
      </c>
      <c r="L109" s="167">
        <f t="shared" si="62"/>
        <v>0</v>
      </c>
      <c r="M109" s="166" t="str">
        <f>'DATA SISWA'!M106</f>
        <v>B</v>
      </c>
      <c r="N109" s="167">
        <f t="shared" si="63"/>
        <v>1.75</v>
      </c>
      <c r="O109" s="166" t="str">
        <f>'DATA SISWA'!O106</f>
        <v>E</v>
      </c>
      <c r="P109" s="167">
        <f t="shared" si="64"/>
        <v>0</v>
      </c>
      <c r="Q109" s="166" t="str">
        <f>'DATA SISWA'!Q106</f>
        <v>E</v>
      </c>
      <c r="R109" s="167">
        <f t="shared" si="65"/>
        <v>0</v>
      </c>
      <c r="S109" s="166" t="str">
        <f>'DATA SISWA'!S106</f>
        <v>D</v>
      </c>
      <c r="T109" s="167">
        <f t="shared" si="66"/>
        <v>1.75</v>
      </c>
      <c r="U109" s="166" t="str">
        <f>'DATA SISWA'!U106</f>
        <v>E</v>
      </c>
      <c r="V109" s="167">
        <f t="shared" si="67"/>
        <v>0</v>
      </c>
      <c r="W109" s="166" t="str">
        <f>'DATA SISWA'!W106</f>
        <v>C</v>
      </c>
      <c r="X109" s="167">
        <f t="shared" si="68"/>
        <v>0</v>
      </c>
      <c r="Y109" s="166" t="str">
        <f>'DATA SISWA'!Y106</f>
        <v>E</v>
      </c>
      <c r="Z109" s="167">
        <f t="shared" si="69"/>
        <v>0</v>
      </c>
      <c r="AA109" s="166" t="str">
        <f>'DATA SISWA'!AA106</f>
        <v>A</v>
      </c>
      <c r="AB109" s="167">
        <f t="shared" si="70"/>
        <v>0</v>
      </c>
      <c r="AC109" s="167" t="str">
        <f>'DATA SISWA'!AC106</f>
        <v>B</v>
      </c>
      <c r="AD109" s="168">
        <f t="shared" si="45"/>
        <v>1.75</v>
      </c>
      <c r="AE109" s="167" t="str">
        <f>'DATA SISWA'!AE106</f>
        <v>C</v>
      </c>
      <c r="AF109" s="167">
        <f t="shared" si="71"/>
        <v>0</v>
      </c>
      <c r="AG109" s="167" t="str">
        <f>'DATA SISWA'!AG106</f>
        <v>D</v>
      </c>
      <c r="AH109" s="168">
        <f t="shared" si="46"/>
        <v>0</v>
      </c>
      <c r="AI109" s="167" t="str">
        <f>'DATA SISWA'!AI106</f>
        <v>B</v>
      </c>
      <c r="AJ109" s="167">
        <f t="shared" si="72"/>
        <v>0</v>
      </c>
      <c r="AK109" s="167" t="str">
        <f>'DATA SISWA'!AK106</f>
        <v>A</v>
      </c>
      <c r="AL109" s="168">
        <f t="shared" si="47"/>
        <v>0</v>
      </c>
      <c r="AM109" s="167" t="str">
        <f>'DATA SISWA'!AM106</f>
        <v>E</v>
      </c>
      <c r="AN109" s="167">
        <f t="shared" si="73"/>
        <v>0</v>
      </c>
      <c r="AO109" s="167" t="str">
        <f>'DATA SISWA'!AO106</f>
        <v>C</v>
      </c>
      <c r="AP109" s="168">
        <f t="shared" si="48"/>
        <v>1.75</v>
      </c>
      <c r="AQ109" s="167" t="str">
        <f>'DATA SISWA'!AQ106</f>
        <v>B</v>
      </c>
      <c r="AR109" s="167">
        <f t="shared" si="74"/>
        <v>0</v>
      </c>
      <c r="AS109" s="167" t="str">
        <f>'DATA SISWA'!AS106</f>
        <v>C</v>
      </c>
      <c r="AT109" s="168">
        <f t="shared" si="49"/>
        <v>0</v>
      </c>
      <c r="AU109" s="167" t="str">
        <f>'DATA SISWA'!AU106</f>
        <v>B</v>
      </c>
      <c r="AV109" s="167">
        <f t="shared" si="75"/>
        <v>1.75</v>
      </c>
      <c r="AW109" s="167" t="str">
        <f>'DATA SISWA'!AW106</f>
        <v>A</v>
      </c>
      <c r="AX109" s="168">
        <f t="shared" si="50"/>
        <v>1.75</v>
      </c>
      <c r="AY109" s="167" t="str">
        <f>'DATA SISWA'!AY106</f>
        <v>D</v>
      </c>
      <c r="AZ109" s="167">
        <f t="shared" si="76"/>
        <v>0</v>
      </c>
      <c r="BA109" s="167" t="str">
        <f>'DATA SISWA'!BA106</f>
        <v>A</v>
      </c>
      <c r="BB109" s="168">
        <f t="shared" si="51"/>
        <v>0</v>
      </c>
      <c r="BC109" s="167" t="str">
        <f>'DATA SISWA'!BC106</f>
        <v>E</v>
      </c>
      <c r="BD109" s="167">
        <f t="shared" si="77"/>
        <v>0</v>
      </c>
      <c r="BE109" s="167" t="str">
        <f>'DATA SISWA'!BE106</f>
        <v>E</v>
      </c>
      <c r="BF109" s="168">
        <f t="shared" si="52"/>
        <v>1.75</v>
      </c>
      <c r="BG109" s="167" t="str">
        <f>'DATA SISWA'!BG106</f>
        <v>E</v>
      </c>
      <c r="BH109" s="167">
        <f t="shared" si="78"/>
        <v>1.75</v>
      </c>
      <c r="BI109" s="167" t="str">
        <f>'DATA SISWA'!BI106</f>
        <v>B</v>
      </c>
      <c r="BJ109" s="168">
        <f t="shared" si="53"/>
        <v>1.75</v>
      </c>
      <c r="BK109" s="167" t="str">
        <f>'DATA SISWA'!BK106</f>
        <v>B</v>
      </c>
      <c r="BL109" s="167">
        <f t="shared" si="79"/>
        <v>1.75</v>
      </c>
      <c r="BM109" s="167" t="str">
        <f>'DATA SISWA'!BM106</f>
        <v>C</v>
      </c>
      <c r="BN109" s="168">
        <f t="shared" si="54"/>
        <v>0</v>
      </c>
      <c r="BO109" s="167" t="str">
        <f>'DATA SISWA'!BO106</f>
        <v>E</v>
      </c>
      <c r="BP109" s="167">
        <f t="shared" si="80"/>
        <v>1.75</v>
      </c>
      <c r="BQ109" s="167" t="str">
        <f>'DATA SISWA'!BQ106</f>
        <v>D</v>
      </c>
      <c r="BR109" s="168">
        <f t="shared" si="55"/>
        <v>1.75</v>
      </c>
      <c r="BS109" s="167" t="str">
        <f>'DATA SISWA'!BS106</f>
        <v>E</v>
      </c>
      <c r="BT109" s="167">
        <f t="shared" si="81"/>
        <v>1.75</v>
      </c>
      <c r="BU109" s="167" t="str">
        <f>'DATA SISWA'!BU106</f>
        <v>D</v>
      </c>
      <c r="BV109" s="168">
        <f t="shared" si="56"/>
        <v>1.75</v>
      </c>
      <c r="BW109" s="167" t="str">
        <f>'DATA SISWA'!BW106</f>
        <v>A</v>
      </c>
      <c r="BX109" s="167">
        <f t="shared" si="82"/>
        <v>1.75</v>
      </c>
      <c r="BY109" s="167" t="str">
        <f>'DATA SISWA'!BY106</f>
        <v>D</v>
      </c>
      <c r="BZ109" s="168">
        <f t="shared" si="57"/>
        <v>1.75</v>
      </c>
      <c r="CA109" s="167" t="str">
        <f>'DATA SISWA'!CA106</f>
        <v>A</v>
      </c>
      <c r="CB109" s="167">
        <f t="shared" si="83"/>
        <v>1.75</v>
      </c>
      <c r="CC109" s="167" t="str">
        <f>'DATA SISWA'!CC106</f>
        <v>D</v>
      </c>
      <c r="CD109" s="168">
        <f t="shared" si="58"/>
        <v>0</v>
      </c>
      <c r="CE109" s="167" t="str">
        <f>'DATA SISWA'!CE106</f>
        <v>D</v>
      </c>
      <c r="CF109" s="167">
        <f t="shared" si="84"/>
        <v>1.75</v>
      </c>
      <c r="CG109" s="167" t="str">
        <f>'DATA SISWA'!CG106</f>
        <v>E</v>
      </c>
      <c r="CH109" s="168">
        <f t="shared" si="59"/>
        <v>0</v>
      </c>
      <c r="CI109" s="85">
        <f>'DATA SISWA'!CI106</f>
        <v>2</v>
      </c>
      <c r="CJ109" s="85">
        <f>'DATA SISWA'!CJ106</f>
        <v>2</v>
      </c>
      <c r="CK109" s="85">
        <f>'DATA SISWA'!CK106</f>
        <v>4</v>
      </c>
      <c r="CL109" s="85">
        <f>'DATA SISWA'!CL106</f>
        <v>5</v>
      </c>
      <c r="CM109" s="85">
        <f>'DATA SISWA'!CM106</f>
        <v>6</v>
      </c>
      <c r="CN109" s="96">
        <f>'DATA SISWA'!CN106</f>
        <v>19</v>
      </c>
      <c r="CO109" s="96">
        <f>'DATA SISWA'!CO106</f>
        <v>21</v>
      </c>
      <c r="CP109" s="66">
        <f>'DATA SISWA'!CQ106</f>
        <v>52.25</v>
      </c>
      <c r="CQ109" s="67">
        <f t="shared" si="85"/>
        <v>52.25</v>
      </c>
      <c r="CR109" s="65" t="str">
        <f t="shared" si="86"/>
        <v>-</v>
      </c>
      <c r="CS109" s="65" t="str">
        <f t="shared" si="87"/>
        <v>v</v>
      </c>
      <c r="CT109" s="64" t="str">
        <f t="shared" si="88"/>
        <v>Remedial</v>
      </c>
    </row>
    <row r="110" spans="1:98" x14ac:dyDescent="0.25">
      <c r="A110" s="86">
        <v>92</v>
      </c>
      <c r="B110" s="152" t="str">
        <f>'DATA SISWA'!C107</f>
        <v>06-</v>
      </c>
      <c r="C110" s="112" t="str">
        <f>'DATA SISWA'!D107</f>
        <v>005-</v>
      </c>
      <c r="D110" s="112" t="str">
        <f>'DATA SISWA'!E107</f>
        <v>096-</v>
      </c>
      <c r="E110" s="153">
        <f>'DATA SISWA'!F107</f>
        <v>9</v>
      </c>
      <c r="F110" s="95" t="str">
        <f>'DATA SISWA'!B107</f>
        <v>NOFA RIANIFA</v>
      </c>
      <c r="G110" s="166" t="str">
        <f>'DATA SISWA'!G107</f>
        <v>C</v>
      </c>
      <c r="H110" s="167">
        <f t="shared" si="60"/>
        <v>1.75</v>
      </c>
      <c r="I110" s="166" t="str">
        <f>'DATA SISWA'!I107</f>
        <v>B</v>
      </c>
      <c r="J110" s="167">
        <f t="shared" si="61"/>
        <v>0</v>
      </c>
      <c r="K110" s="166" t="str">
        <f>'DATA SISWA'!K107</f>
        <v>E</v>
      </c>
      <c r="L110" s="167">
        <f t="shared" si="62"/>
        <v>1.75</v>
      </c>
      <c r="M110" s="166" t="str">
        <f>'DATA SISWA'!M107</f>
        <v>E</v>
      </c>
      <c r="N110" s="167">
        <f t="shared" si="63"/>
        <v>0</v>
      </c>
      <c r="O110" s="166" t="str">
        <f>'DATA SISWA'!O107</f>
        <v>B</v>
      </c>
      <c r="P110" s="167">
        <f t="shared" si="64"/>
        <v>1.75</v>
      </c>
      <c r="Q110" s="166" t="str">
        <f>'DATA SISWA'!Q107</f>
        <v>B</v>
      </c>
      <c r="R110" s="167">
        <f t="shared" si="65"/>
        <v>1.75</v>
      </c>
      <c r="S110" s="166" t="str">
        <f>'DATA SISWA'!S107</f>
        <v>D</v>
      </c>
      <c r="T110" s="167">
        <f t="shared" si="66"/>
        <v>1.75</v>
      </c>
      <c r="U110" s="166" t="str">
        <f>'DATA SISWA'!U107</f>
        <v>C</v>
      </c>
      <c r="V110" s="167">
        <f t="shared" si="67"/>
        <v>0</v>
      </c>
      <c r="W110" s="166" t="str">
        <f>'DATA SISWA'!W107</f>
        <v>B</v>
      </c>
      <c r="X110" s="167">
        <f t="shared" si="68"/>
        <v>0</v>
      </c>
      <c r="Y110" s="166" t="str">
        <f>'DATA SISWA'!Y107</f>
        <v>A</v>
      </c>
      <c r="Z110" s="167">
        <f t="shared" si="69"/>
        <v>0</v>
      </c>
      <c r="AA110" s="166" t="str">
        <f>'DATA SISWA'!AA107</f>
        <v>A</v>
      </c>
      <c r="AB110" s="167">
        <f t="shared" si="70"/>
        <v>0</v>
      </c>
      <c r="AC110" s="167" t="str">
        <f>'DATA SISWA'!AC107</f>
        <v>B</v>
      </c>
      <c r="AD110" s="168">
        <f t="shared" si="45"/>
        <v>1.75</v>
      </c>
      <c r="AE110" s="167" t="str">
        <f>'DATA SISWA'!AE107</f>
        <v>A</v>
      </c>
      <c r="AF110" s="167">
        <f t="shared" si="71"/>
        <v>1.75</v>
      </c>
      <c r="AG110" s="167" t="str">
        <f>'DATA SISWA'!AG107</f>
        <v>A</v>
      </c>
      <c r="AH110" s="168">
        <f t="shared" si="46"/>
        <v>1.75</v>
      </c>
      <c r="AI110" s="167" t="str">
        <f>'DATA SISWA'!AI107</f>
        <v>C</v>
      </c>
      <c r="AJ110" s="167">
        <f t="shared" si="72"/>
        <v>0</v>
      </c>
      <c r="AK110" s="167" t="str">
        <f>'DATA SISWA'!AK107</f>
        <v>C</v>
      </c>
      <c r="AL110" s="168">
        <f t="shared" si="47"/>
        <v>1.75</v>
      </c>
      <c r="AM110" s="167" t="str">
        <f>'DATA SISWA'!AM107</f>
        <v>E</v>
      </c>
      <c r="AN110" s="167">
        <f t="shared" si="73"/>
        <v>0</v>
      </c>
      <c r="AO110" s="167" t="str">
        <f>'DATA SISWA'!AO107</f>
        <v>E</v>
      </c>
      <c r="AP110" s="168">
        <f t="shared" si="48"/>
        <v>0</v>
      </c>
      <c r="AQ110" s="167" t="str">
        <f>'DATA SISWA'!AQ107</f>
        <v>C</v>
      </c>
      <c r="AR110" s="167">
        <f t="shared" si="74"/>
        <v>1.75</v>
      </c>
      <c r="AS110" s="167" t="str">
        <f>'DATA SISWA'!AS107</f>
        <v>B</v>
      </c>
      <c r="AT110" s="168">
        <f t="shared" si="49"/>
        <v>0</v>
      </c>
      <c r="AU110" s="167" t="str">
        <f>'DATA SISWA'!AU107</f>
        <v>B</v>
      </c>
      <c r="AV110" s="167">
        <f t="shared" si="75"/>
        <v>1.75</v>
      </c>
      <c r="AW110" s="167" t="str">
        <f>'DATA SISWA'!AW107</f>
        <v>D</v>
      </c>
      <c r="AX110" s="168">
        <f t="shared" si="50"/>
        <v>0</v>
      </c>
      <c r="AY110" s="167" t="str">
        <f>'DATA SISWA'!AY107</f>
        <v>D</v>
      </c>
      <c r="AZ110" s="167">
        <f t="shared" si="76"/>
        <v>0</v>
      </c>
      <c r="BA110" s="167" t="str">
        <f>'DATA SISWA'!BA107</f>
        <v>A</v>
      </c>
      <c r="BB110" s="168">
        <f t="shared" si="51"/>
        <v>0</v>
      </c>
      <c r="BC110" s="167" t="str">
        <f>'DATA SISWA'!BC107</f>
        <v>C</v>
      </c>
      <c r="BD110" s="167">
        <f t="shared" si="77"/>
        <v>0</v>
      </c>
      <c r="BE110" s="167" t="str">
        <f>'DATA SISWA'!BE107</f>
        <v>A</v>
      </c>
      <c r="BF110" s="168">
        <f t="shared" si="52"/>
        <v>0</v>
      </c>
      <c r="BG110" s="167" t="str">
        <f>'DATA SISWA'!BG107</f>
        <v>E</v>
      </c>
      <c r="BH110" s="167">
        <f t="shared" si="78"/>
        <v>1.75</v>
      </c>
      <c r="BI110" s="167" t="str">
        <f>'DATA SISWA'!BI107</f>
        <v>B</v>
      </c>
      <c r="BJ110" s="168">
        <f t="shared" si="53"/>
        <v>1.75</v>
      </c>
      <c r="BK110" s="167" t="str">
        <f>'DATA SISWA'!BK107</f>
        <v>B</v>
      </c>
      <c r="BL110" s="167">
        <f t="shared" si="79"/>
        <v>1.75</v>
      </c>
      <c r="BM110" s="167" t="str">
        <f>'DATA SISWA'!BM107</f>
        <v>E</v>
      </c>
      <c r="BN110" s="168">
        <f t="shared" si="54"/>
        <v>1.75</v>
      </c>
      <c r="BO110" s="167" t="str">
        <f>'DATA SISWA'!BO107</f>
        <v>A</v>
      </c>
      <c r="BP110" s="167">
        <f t="shared" si="80"/>
        <v>0</v>
      </c>
      <c r="BQ110" s="167" t="str">
        <f>'DATA SISWA'!BQ107</f>
        <v>D</v>
      </c>
      <c r="BR110" s="168">
        <f t="shared" si="55"/>
        <v>1.75</v>
      </c>
      <c r="BS110" s="167" t="str">
        <f>'DATA SISWA'!BS107</f>
        <v>E</v>
      </c>
      <c r="BT110" s="167">
        <f t="shared" si="81"/>
        <v>1.75</v>
      </c>
      <c r="BU110" s="167" t="str">
        <f>'DATA SISWA'!BU107</f>
        <v>D</v>
      </c>
      <c r="BV110" s="168">
        <f t="shared" si="56"/>
        <v>1.75</v>
      </c>
      <c r="BW110" s="167" t="str">
        <f>'DATA SISWA'!BW107</f>
        <v>C</v>
      </c>
      <c r="BX110" s="167">
        <f t="shared" si="82"/>
        <v>0</v>
      </c>
      <c r="BY110" s="167" t="str">
        <f>'DATA SISWA'!BY107</f>
        <v>D</v>
      </c>
      <c r="BZ110" s="168">
        <f t="shared" si="57"/>
        <v>1.75</v>
      </c>
      <c r="CA110" s="167" t="str">
        <f>'DATA SISWA'!CA107</f>
        <v>A</v>
      </c>
      <c r="CB110" s="167">
        <f t="shared" si="83"/>
        <v>1.75</v>
      </c>
      <c r="CC110" s="167" t="str">
        <f>'DATA SISWA'!CC107</f>
        <v>D</v>
      </c>
      <c r="CD110" s="168">
        <f t="shared" si="58"/>
        <v>0</v>
      </c>
      <c r="CE110" s="167" t="str">
        <f>'DATA SISWA'!CE107</f>
        <v>D</v>
      </c>
      <c r="CF110" s="167">
        <f t="shared" si="84"/>
        <v>1.75</v>
      </c>
      <c r="CG110" s="167" t="str">
        <f>'DATA SISWA'!CG107</f>
        <v>E</v>
      </c>
      <c r="CH110" s="168">
        <f t="shared" si="59"/>
        <v>0</v>
      </c>
      <c r="CI110" s="85">
        <f>'DATA SISWA'!CI107</f>
        <v>2</v>
      </c>
      <c r="CJ110" s="85">
        <f>'DATA SISWA'!CJ107</f>
        <v>5</v>
      </c>
      <c r="CK110" s="85">
        <f>'DATA SISWA'!CK107</f>
        <v>3</v>
      </c>
      <c r="CL110" s="85">
        <f>'DATA SISWA'!CL107</f>
        <v>6</v>
      </c>
      <c r="CM110" s="85">
        <f>'DATA SISWA'!CM107</f>
        <v>6</v>
      </c>
      <c r="CN110" s="96">
        <f>'DATA SISWA'!CN107</f>
        <v>21</v>
      </c>
      <c r="CO110" s="96">
        <f>'DATA SISWA'!CO107</f>
        <v>19</v>
      </c>
      <c r="CP110" s="66">
        <f>'DATA SISWA'!CQ107</f>
        <v>58.75</v>
      </c>
      <c r="CQ110" s="67">
        <f t="shared" si="85"/>
        <v>58.75</v>
      </c>
      <c r="CR110" s="65" t="str">
        <f t="shared" si="86"/>
        <v>v</v>
      </c>
      <c r="CS110" s="65" t="str">
        <f t="shared" si="87"/>
        <v>-</v>
      </c>
      <c r="CT110" s="64" t="str">
        <f t="shared" si="88"/>
        <v>Tuntas</v>
      </c>
    </row>
    <row r="111" spans="1:98" x14ac:dyDescent="0.25">
      <c r="A111" s="87">
        <v>93</v>
      </c>
      <c r="B111" s="152" t="str">
        <f>'DATA SISWA'!C108</f>
        <v>06-</v>
      </c>
      <c r="C111" s="112" t="str">
        <f>'DATA SISWA'!D108</f>
        <v>005-</v>
      </c>
      <c r="D111" s="112" t="str">
        <f>'DATA SISWA'!E108</f>
        <v>097-</v>
      </c>
      <c r="E111" s="153">
        <f>'DATA SISWA'!F108</f>
        <v>8</v>
      </c>
      <c r="F111" s="95" t="str">
        <f>'DATA SISWA'!B108</f>
        <v>NUR ISTIKA ANGGRAINI</v>
      </c>
      <c r="G111" s="166" t="str">
        <f>'DATA SISWA'!G108</f>
        <v>C</v>
      </c>
      <c r="H111" s="167">
        <f t="shared" si="60"/>
        <v>1.75</v>
      </c>
      <c r="I111" s="166" t="str">
        <f>'DATA SISWA'!I108</f>
        <v>E</v>
      </c>
      <c r="J111" s="167">
        <f t="shared" si="61"/>
        <v>1.75</v>
      </c>
      <c r="K111" s="166" t="str">
        <f>'DATA SISWA'!K108</f>
        <v>E</v>
      </c>
      <c r="L111" s="167">
        <f t="shared" si="62"/>
        <v>1.75</v>
      </c>
      <c r="M111" s="166" t="str">
        <f>'DATA SISWA'!M108</f>
        <v>B</v>
      </c>
      <c r="N111" s="167">
        <f t="shared" si="63"/>
        <v>1.75</v>
      </c>
      <c r="O111" s="166" t="str">
        <f>'DATA SISWA'!O108</f>
        <v>E</v>
      </c>
      <c r="P111" s="167">
        <f t="shared" si="64"/>
        <v>0</v>
      </c>
      <c r="Q111" s="166" t="str">
        <f>'DATA SISWA'!Q108</f>
        <v>D</v>
      </c>
      <c r="R111" s="167">
        <f t="shared" si="65"/>
        <v>0</v>
      </c>
      <c r="S111" s="166" t="str">
        <f>'DATA SISWA'!S108</f>
        <v>D</v>
      </c>
      <c r="T111" s="167">
        <f t="shared" si="66"/>
        <v>1.75</v>
      </c>
      <c r="U111" s="166" t="str">
        <f>'DATA SISWA'!U108</f>
        <v>C</v>
      </c>
      <c r="V111" s="167">
        <f t="shared" si="67"/>
        <v>0</v>
      </c>
      <c r="W111" s="166" t="str">
        <f>'DATA SISWA'!W108</f>
        <v>B</v>
      </c>
      <c r="X111" s="167">
        <f t="shared" si="68"/>
        <v>0</v>
      </c>
      <c r="Y111" s="166" t="str">
        <f>'DATA SISWA'!Y108</f>
        <v>X</v>
      </c>
      <c r="Z111" s="167">
        <f t="shared" si="69"/>
        <v>0</v>
      </c>
      <c r="AA111" s="166" t="str">
        <f>'DATA SISWA'!AA108</f>
        <v>A</v>
      </c>
      <c r="AB111" s="167">
        <f t="shared" si="70"/>
        <v>0</v>
      </c>
      <c r="AC111" s="167" t="str">
        <f>'DATA SISWA'!AC108</f>
        <v>E</v>
      </c>
      <c r="AD111" s="168">
        <f t="shared" si="45"/>
        <v>0</v>
      </c>
      <c r="AE111" s="167" t="str">
        <f>'DATA SISWA'!AE108</f>
        <v>C</v>
      </c>
      <c r="AF111" s="167">
        <f t="shared" si="71"/>
        <v>0</v>
      </c>
      <c r="AG111" s="167" t="str">
        <f>'DATA SISWA'!AG108</f>
        <v>B</v>
      </c>
      <c r="AH111" s="168">
        <f t="shared" si="46"/>
        <v>0</v>
      </c>
      <c r="AI111" s="167" t="str">
        <f>'DATA SISWA'!AI108</f>
        <v>B</v>
      </c>
      <c r="AJ111" s="167">
        <f t="shared" si="72"/>
        <v>0</v>
      </c>
      <c r="AK111" s="167" t="str">
        <f>'DATA SISWA'!AK108</f>
        <v>A</v>
      </c>
      <c r="AL111" s="168">
        <f t="shared" si="47"/>
        <v>0</v>
      </c>
      <c r="AM111" s="167" t="str">
        <f>'DATA SISWA'!AM108</f>
        <v>E</v>
      </c>
      <c r="AN111" s="167">
        <f t="shared" si="73"/>
        <v>0</v>
      </c>
      <c r="AO111" s="167" t="str">
        <f>'DATA SISWA'!AO108</f>
        <v>C</v>
      </c>
      <c r="AP111" s="168">
        <f t="shared" si="48"/>
        <v>1.75</v>
      </c>
      <c r="AQ111" s="167" t="str">
        <f>'DATA SISWA'!AQ108</f>
        <v>C</v>
      </c>
      <c r="AR111" s="167">
        <f t="shared" si="74"/>
        <v>1.75</v>
      </c>
      <c r="AS111" s="167" t="str">
        <f>'DATA SISWA'!AS108</f>
        <v>B</v>
      </c>
      <c r="AT111" s="168">
        <f t="shared" si="49"/>
        <v>0</v>
      </c>
      <c r="AU111" s="167" t="str">
        <f>'DATA SISWA'!AU108</f>
        <v>B</v>
      </c>
      <c r="AV111" s="167">
        <f t="shared" si="75"/>
        <v>1.75</v>
      </c>
      <c r="AW111" s="167" t="str">
        <f>'DATA SISWA'!AW108</f>
        <v>D</v>
      </c>
      <c r="AX111" s="168">
        <f t="shared" si="50"/>
        <v>0</v>
      </c>
      <c r="AY111" s="167" t="str">
        <f>'DATA SISWA'!AY108</f>
        <v>D</v>
      </c>
      <c r="AZ111" s="167">
        <f t="shared" si="76"/>
        <v>0</v>
      </c>
      <c r="BA111" s="167" t="str">
        <f>'DATA SISWA'!BA108</f>
        <v>E</v>
      </c>
      <c r="BB111" s="168">
        <f t="shared" si="51"/>
        <v>0</v>
      </c>
      <c r="BC111" s="167" t="str">
        <f>'DATA SISWA'!BC108</f>
        <v>A</v>
      </c>
      <c r="BD111" s="167">
        <f t="shared" si="77"/>
        <v>1.75</v>
      </c>
      <c r="BE111" s="167" t="str">
        <f>'DATA SISWA'!BE108</f>
        <v>C</v>
      </c>
      <c r="BF111" s="168">
        <f t="shared" si="52"/>
        <v>0</v>
      </c>
      <c r="BG111" s="167" t="str">
        <f>'DATA SISWA'!BG108</f>
        <v>E</v>
      </c>
      <c r="BH111" s="167">
        <f t="shared" si="78"/>
        <v>1.75</v>
      </c>
      <c r="BI111" s="167" t="str">
        <f>'DATA SISWA'!BI108</f>
        <v>B</v>
      </c>
      <c r="BJ111" s="168">
        <f t="shared" si="53"/>
        <v>1.75</v>
      </c>
      <c r="BK111" s="167" t="str">
        <f>'DATA SISWA'!BK108</f>
        <v>E</v>
      </c>
      <c r="BL111" s="167">
        <f t="shared" si="79"/>
        <v>0</v>
      </c>
      <c r="BM111" s="167" t="str">
        <f>'DATA SISWA'!BM108</f>
        <v>E</v>
      </c>
      <c r="BN111" s="168">
        <f t="shared" si="54"/>
        <v>1.75</v>
      </c>
      <c r="BO111" s="167" t="str">
        <f>'DATA SISWA'!BO108</f>
        <v>E</v>
      </c>
      <c r="BP111" s="167">
        <f t="shared" si="80"/>
        <v>1.75</v>
      </c>
      <c r="BQ111" s="167" t="str">
        <f>'DATA SISWA'!BQ108</f>
        <v>A</v>
      </c>
      <c r="BR111" s="168">
        <f t="shared" si="55"/>
        <v>0</v>
      </c>
      <c r="BS111" s="167" t="str">
        <f>'DATA SISWA'!BS108</f>
        <v>D</v>
      </c>
      <c r="BT111" s="167">
        <f t="shared" si="81"/>
        <v>0</v>
      </c>
      <c r="BU111" s="167" t="str">
        <f>'DATA SISWA'!BU108</f>
        <v>A</v>
      </c>
      <c r="BV111" s="168">
        <f t="shared" si="56"/>
        <v>0</v>
      </c>
      <c r="BW111" s="167" t="str">
        <f>'DATA SISWA'!BW108</f>
        <v>A</v>
      </c>
      <c r="BX111" s="167">
        <f t="shared" si="82"/>
        <v>1.75</v>
      </c>
      <c r="BY111" s="167" t="str">
        <f>'DATA SISWA'!BY108</f>
        <v>D</v>
      </c>
      <c r="BZ111" s="168">
        <f t="shared" si="57"/>
        <v>1.75</v>
      </c>
      <c r="CA111" s="167" t="str">
        <f>'DATA SISWA'!CA108</f>
        <v>A</v>
      </c>
      <c r="CB111" s="167">
        <f t="shared" si="83"/>
        <v>1.75</v>
      </c>
      <c r="CC111" s="167" t="str">
        <f>'DATA SISWA'!CC108</f>
        <v>D</v>
      </c>
      <c r="CD111" s="168">
        <f t="shared" si="58"/>
        <v>0</v>
      </c>
      <c r="CE111" s="167" t="str">
        <f>'DATA SISWA'!CE108</f>
        <v>E</v>
      </c>
      <c r="CF111" s="167">
        <f t="shared" si="84"/>
        <v>0</v>
      </c>
      <c r="CG111" s="167" t="str">
        <f>'DATA SISWA'!CG108</f>
        <v>E</v>
      </c>
      <c r="CH111" s="168">
        <f t="shared" si="59"/>
        <v>0</v>
      </c>
      <c r="CI111" s="85">
        <f>'DATA SISWA'!CI108</f>
        <v>2</v>
      </c>
      <c r="CJ111" s="85">
        <f>'DATA SISWA'!CJ108</f>
        <v>5</v>
      </c>
      <c r="CK111" s="85">
        <f>'DATA SISWA'!CK108</f>
        <v>4</v>
      </c>
      <c r="CL111" s="85">
        <f>'DATA SISWA'!CL108</f>
        <v>5</v>
      </c>
      <c r="CM111" s="85">
        <f>'DATA SISWA'!CM108</f>
        <v>5</v>
      </c>
      <c r="CN111" s="96">
        <f>'DATA SISWA'!CN108</f>
        <v>16</v>
      </c>
      <c r="CO111" s="96">
        <f>'DATA SISWA'!CO108</f>
        <v>24</v>
      </c>
      <c r="CP111" s="66">
        <f>'DATA SISWA'!CQ108</f>
        <v>49</v>
      </c>
      <c r="CQ111" s="67">
        <f t="shared" si="85"/>
        <v>49</v>
      </c>
      <c r="CR111" s="65" t="str">
        <f t="shared" si="86"/>
        <v>-</v>
      </c>
      <c r="CS111" s="65" t="str">
        <f t="shared" si="87"/>
        <v>v</v>
      </c>
      <c r="CT111" s="64" t="str">
        <f t="shared" si="88"/>
        <v>Remedial</v>
      </c>
    </row>
    <row r="112" spans="1:98" x14ac:dyDescent="0.25">
      <c r="A112" s="86">
        <v>94</v>
      </c>
      <c r="B112" s="152" t="str">
        <f>'DATA SISWA'!C109</f>
        <v>06-</v>
      </c>
      <c r="C112" s="112" t="str">
        <f>'DATA SISWA'!D109</f>
        <v>005-</v>
      </c>
      <c r="D112" s="112" t="str">
        <f>'DATA SISWA'!E109</f>
        <v>098-</v>
      </c>
      <c r="E112" s="153">
        <f>'DATA SISWA'!F109</f>
        <v>7</v>
      </c>
      <c r="F112" s="95" t="str">
        <f>'DATA SISWA'!B109</f>
        <v>PERKO HARDIAN TOMI</v>
      </c>
      <c r="G112" s="166" t="str">
        <f>'DATA SISWA'!G109</f>
        <v>C</v>
      </c>
      <c r="H112" s="167">
        <f t="shared" si="60"/>
        <v>1.75</v>
      </c>
      <c r="I112" s="166" t="str">
        <f>'DATA SISWA'!I109</f>
        <v>E</v>
      </c>
      <c r="J112" s="167">
        <f t="shared" si="61"/>
        <v>1.75</v>
      </c>
      <c r="K112" s="166" t="str">
        <f>'DATA SISWA'!K109</f>
        <v>E</v>
      </c>
      <c r="L112" s="167">
        <f t="shared" si="62"/>
        <v>1.75</v>
      </c>
      <c r="M112" s="166" t="str">
        <f>'DATA SISWA'!M109</f>
        <v>E</v>
      </c>
      <c r="N112" s="167">
        <f t="shared" si="63"/>
        <v>0</v>
      </c>
      <c r="O112" s="166" t="str">
        <f>'DATA SISWA'!O109</f>
        <v>B</v>
      </c>
      <c r="P112" s="167">
        <f t="shared" si="64"/>
        <v>1.75</v>
      </c>
      <c r="Q112" s="166" t="str">
        <f>'DATA SISWA'!Q109</f>
        <v>B</v>
      </c>
      <c r="R112" s="167">
        <f t="shared" si="65"/>
        <v>1.75</v>
      </c>
      <c r="S112" s="166" t="str">
        <f>'DATA SISWA'!S109</f>
        <v>B</v>
      </c>
      <c r="T112" s="167">
        <f t="shared" si="66"/>
        <v>0</v>
      </c>
      <c r="U112" s="166" t="str">
        <f>'DATA SISWA'!U109</f>
        <v>C</v>
      </c>
      <c r="V112" s="167">
        <f t="shared" si="67"/>
        <v>0</v>
      </c>
      <c r="W112" s="166" t="str">
        <f>'DATA SISWA'!W109</f>
        <v>B</v>
      </c>
      <c r="X112" s="167">
        <f t="shared" si="68"/>
        <v>0</v>
      </c>
      <c r="Y112" s="166" t="str">
        <f>'DATA SISWA'!Y109</f>
        <v>C</v>
      </c>
      <c r="Z112" s="167">
        <f t="shared" si="69"/>
        <v>1.75</v>
      </c>
      <c r="AA112" s="166" t="str">
        <f>'DATA SISWA'!AA109</f>
        <v>A</v>
      </c>
      <c r="AB112" s="167">
        <f t="shared" si="70"/>
        <v>0</v>
      </c>
      <c r="AC112" s="167" t="str">
        <f>'DATA SISWA'!AC109</f>
        <v>B</v>
      </c>
      <c r="AD112" s="168">
        <f t="shared" si="45"/>
        <v>1.75</v>
      </c>
      <c r="AE112" s="167" t="str">
        <f>'DATA SISWA'!AE109</f>
        <v>C</v>
      </c>
      <c r="AF112" s="167">
        <f t="shared" si="71"/>
        <v>0</v>
      </c>
      <c r="AG112" s="167" t="str">
        <f>'DATA SISWA'!AG109</f>
        <v>A</v>
      </c>
      <c r="AH112" s="168">
        <f t="shared" si="46"/>
        <v>1.75</v>
      </c>
      <c r="AI112" s="167" t="str">
        <f>'DATA SISWA'!AI109</f>
        <v>C</v>
      </c>
      <c r="AJ112" s="167">
        <f t="shared" si="72"/>
        <v>0</v>
      </c>
      <c r="AK112" s="167" t="str">
        <f>'DATA SISWA'!AK109</f>
        <v>C</v>
      </c>
      <c r="AL112" s="168">
        <f t="shared" si="47"/>
        <v>1.75</v>
      </c>
      <c r="AM112" s="167" t="str">
        <f>'DATA SISWA'!AM109</f>
        <v>E</v>
      </c>
      <c r="AN112" s="167">
        <f t="shared" si="73"/>
        <v>0</v>
      </c>
      <c r="AO112" s="167" t="str">
        <f>'DATA SISWA'!AO109</f>
        <v>C</v>
      </c>
      <c r="AP112" s="168">
        <f t="shared" si="48"/>
        <v>1.75</v>
      </c>
      <c r="AQ112" s="167" t="str">
        <f>'DATA SISWA'!AQ109</f>
        <v>C</v>
      </c>
      <c r="AR112" s="167">
        <f t="shared" si="74"/>
        <v>1.75</v>
      </c>
      <c r="AS112" s="167" t="str">
        <f>'DATA SISWA'!AS109</f>
        <v>D</v>
      </c>
      <c r="AT112" s="168">
        <f t="shared" si="49"/>
        <v>0</v>
      </c>
      <c r="AU112" s="167" t="str">
        <f>'DATA SISWA'!AU109</f>
        <v>B</v>
      </c>
      <c r="AV112" s="167">
        <f t="shared" si="75"/>
        <v>1.75</v>
      </c>
      <c r="AW112" s="167" t="str">
        <f>'DATA SISWA'!AW109</f>
        <v>D</v>
      </c>
      <c r="AX112" s="168">
        <f t="shared" si="50"/>
        <v>0</v>
      </c>
      <c r="AY112" s="167" t="str">
        <f>'DATA SISWA'!AY109</f>
        <v>B</v>
      </c>
      <c r="AZ112" s="167">
        <f t="shared" si="76"/>
        <v>0</v>
      </c>
      <c r="BA112" s="167" t="str">
        <f>'DATA SISWA'!BA109</f>
        <v>D</v>
      </c>
      <c r="BB112" s="168">
        <f t="shared" si="51"/>
        <v>0</v>
      </c>
      <c r="BC112" s="167" t="str">
        <f>'DATA SISWA'!BC109</f>
        <v>A</v>
      </c>
      <c r="BD112" s="167">
        <f t="shared" si="77"/>
        <v>1.75</v>
      </c>
      <c r="BE112" s="167" t="str">
        <f>'DATA SISWA'!BE109</f>
        <v>C</v>
      </c>
      <c r="BF112" s="168">
        <f t="shared" si="52"/>
        <v>0</v>
      </c>
      <c r="BG112" s="167" t="str">
        <f>'DATA SISWA'!BG109</f>
        <v>E</v>
      </c>
      <c r="BH112" s="167">
        <f t="shared" si="78"/>
        <v>1.75</v>
      </c>
      <c r="BI112" s="167" t="str">
        <f>'DATA SISWA'!BI109</f>
        <v>B</v>
      </c>
      <c r="BJ112" s="168">
        <f t="shared" si="53"/>
        <v>1.75</v>
      </c>
      <c r="BK112" s="167" t="str">
        <f>'DATA SISWA'!BK109</f>
        <v>B</v>
      </c>
      <c r="BL112" s="167">
        <f t="shared" si="79"/>
        <v>1.75</v>
      </c>
      <c r="BM112" s="167" t="str">
        <f>'DATA SISWA'!BM109</f>
        <v>E</v>
      </c>
      <c r="BN112" s="168">
        <f t="shared" si="54"/>
        <v>1.75</v>
      </c>
      <c r="BO112" s="167" t="str">
        <f>'DATA SISWA'!BO109</f>
        <v>E</v>
      </c>
      <c r="BP112" s="167">
        <f t="shared" si="80"/>
        <v>1.75</v>
      </c>
      <c r="BQ112" s="167" t="str">
        <f>'DATA SISWA'!BQ109</f>
        <v>D</v>
      </c>
      <c r="BR112" s="168">
        <f t="shared" si="55"/>
        <v>1.75</v>
      </c>
      <c r="BS112" s="167" t="str">
        <f>'DATA SISWA'!BS109</f>
        <v>E</v>
      </c>
      <c r="BT112" s="167">
        <f t="shared" si="81"/>
        <v>1.75</v>
      </c>
      <c r="BU112" s="167" t="str">
        <f>'DATA SISWA'!BU109</f>
        <v>E</v>
      </c>
      <c r="BV112" s="168">
        <f t="shared" si="56"/>
        <v>0</v>
      </c>
      <c r="BW112" s="167" t="str">
        <f>'DATA SISWA'!BW109</f>
        <v>C</v>
      </c>
      <c r="BX112" s="167">
        <f t="shared" si="82"/>
        <v>0</v>
      </c>
      <c r="BY112" s="167" t="str">
        <f>'DATA SISWA'!BY109</f>
        <v>D</v>
      </c>
      <c r="BZ112" s="168">
        <f t="shared" si="57"/>
        <v>1.75</v>
      </c>
      <c r="CA112" s="167" t="str">
        <f>'DATA SISWA'!CA109</f>
        <v>A</v>
      </c>
      <c r="CB112" s="167">
        <f t="shared" si="83"/>
        <v>1.75</v>
      </c>
      <c r="CC112" s="167" t="str">
        <f>'DATA SISWA'!CC109</f>
        <v>A</v>
      </c>
      <c r="CD112" s="168">
        <f t="shared" si="58"/>
        <v>1.75</v>
      </c>
      <c r="CE112" s="167" t="str">
        <f>'DATA SISWA'!CE109</f>
        <v>X</v>
      </c>
      <c r="CF112" s="167">
        <f t="shared" si="84"/>
        <v>0</v>
      </c>
      <c r="CG112" s="167" t="str">
        <f>'DATA SISWA'!CG109</f>
        <v>C</v>
      </c>
      <c r="CH112" s="168">
        <f t="shared" si="59"/>
        <v>1.75</v>
      </c>
      <c r="CI112" s="85">
        <f>'DATA SISWA'!CI109</f>
        <v>2</v>
      </c>
      <c r="CJ112" s="85">
        <f>'DATA SISWA'!CJ109</f>
        <v>5</v>
      </c>
      <c r="CK112" s="85">
        <f>'DATA SISWA'!CK109</f>
        <v>3</v>
      </c>
      <c r="CL112" s="85">
        <f>'DATA SISWA'!CL109</f>
        <v>7</v>
      </c>
      <c r="CM112" s="85">
        <f>'DATA SISWA'!CM109</f>
        <v>5</v>
      </c>
      <c r="CN112" s="96">
        <f>'DATA SISWA'!CN109</f>
        <v>24</v>
      </c>
      <c r="CO112" s="96">
        <f>'DATA SISWA'!CO109</f>
        <v>16</v>
      </c>
      <c r="CP112" s="66">
        <f>'DATA SISWA'!CQ109</f>
        <v>64</v>
      </c>
      <c r="CQ112" s="67">
        <f t="shared" si="85"/>
        <v>64</v>
      </c>
      <c r="CR112" s="65" t="str">
        <f t="shared" si="86"/>
        <v>v</v>
      </c>
      <c r="CS112" s="65" t="str">
        <f t="shared" si="87"/>
        <v>-</v>
      </c>
      <c r="CT112" s="64" t="str">
        <f t="shared" si="88"/>
        <v>Tuntas</v>
      </c>
    </row>
    <row r="113" spans="1:98" x14ac:dyDescent="0.25">
      <c r="A113" s="87">
        <v>95</v>
      </c>
      <c r="B113" s="152" t="str">
        <f>'DATA SISWA'!C110</f>
        <v>06-</v>
      </c>
      <c r="C113" s="112" t="str">
        <f>'DATA SISWA'!D110</f>
        <v>005-</v>
      </c>
      <c r="D113" s="112" t="str">
        <f>'DATA SISWA'!E110</f>
        <v>099-</v>
      </c>
      <c r="E113" s="153">
        <f>'DATA SISWA'!F110</f>
        <v>6</v>
      </c>
      <c r="F113" s="95" t="str">
        <f>'DATA SISWA'!B110</f>
        <v>RANI NOVIANTIKA</v>
      </c>
      <c r="G113" s="166" t="str">
        <f>'DATA SISWA'!G110</f>
        <v>C</v>
      </c>
      <c r="H113" s="167">
        <f t="shared" si="60"/>
        <v>1.75</v>
      </c>
      <c r="I113" s="166" t="str">
        <f>'DATA SISWA'!I110</f>
        <v>D</v>
      </c>
      <c r="J113" s="167">
        <f t="shared" si="61"/>
        <v>0</v>
      </c>
      <c r="K113" s="166" t="str">
        <f>'DATA SISWA'!K110</f>
        <v>E</v>
      </c>
      <c r="L113" s="167">
        <f t="shared" si="62"/>
        <v>1.75</v>
      </c>
      <c r="M113" s="166" t="str">
        <f>'DATA SISWA'!M110</f>
        <v>B</v>
      </c>
      <c r="N113" s="167">
        <f t="shared" si="63"/>
        <v>1.75</v>
      </c>
      <c r="O113" s="166" t="str">
        <f>'DATA SISWA'!O110</f>
        <v>A</v>
      </c>
      <c r="P113" s="167">
        <f t="shared" si="64"/>
        <v>0</v>
      </c>
      <c r="Q113" s="166" t="str">
        <f>'DATA SISWA'!Q110</f>
        <v>B</v>
      </c>
      <c r="R113" s="167">
        <f t="shared" si="65"/>
        <v>1.75</v>
      </c>
      <c r="S113" s="166" t="str">
        <f>'DATA SISWA'!S110</f>
        <v>D</v>
      </c>
      <c r="T113" s="167">
        <f t="shared" si="66"/>
        <v>1.75</v>
      </c>
      <c r="U113" s="166" t="str">
        <f>'DATA SISWA'!U110</f>
        <v>B</v>
      </c>
      <c r="V113" s="167">
        <f t="shared" si="67"/>
        <v>0</v>
      </c>
      <c r="W113" s="166" t="str">
        <f>'DATA SISWA'!W110</f>
        <v>A</v>
      </c>
      <c r="X113" s="167">
        <f t="shared" si="68"/>
        <v>1.75</v>
      </c>
      <c r="Y113" s="166" t="str">
        <f>'DATA SISWA'!Y110</f>
        <v>C</v>
      </c>
      <c r="Z113" s="167">
        <f t="shared" si="69"/>
        <v>1.75</v>
      </c>
      <c r="AA113" s="166" t="str">
        <f>'DATA SISWA'!AA110</f>
        <v>C</v>
      </c>
      <c r="AB113" s="167">
        <f t="shared" si="70"/>
        <v>1.75</v>
      </c>
      <c r="AC113" s="167" t="str">
        <f>'DATA SISWA'!AC110</f>
        <v>E</v>
      </c>
      <c r="AD113" s="168">
        <f t="shared" si="45"/>
        <v>0</v>
      </c>
      <c r="AE113" s="167" t="str">
        <f>'DATA SISWA'!AE110</f>
        <v>A</v>
      </c>
      <c r="AF113" s="167">
        <f t="shared" si="71"/>
        <v>1.75</v>
      </c>
      <c r="AG113" s="167" t="str">
        <f>'DATA SISWA'!AG110</f>
        <v>B</v>
      </c>
      <c r="AH113" s="168">
        <f t="shared" si="46"/>
        <v>0</v>
      </c>
      <c r="AI113" s="167" t="str">
        <f>'DATA SISWA'!AI110</f>
        <v>A</v>
      </c>
      <c r="AJ113" s="167">
        <f t="shared" si="72"/>
        <v>0</v>
      </c>
      <c r="AK113" s="167" t="str">
        <f>'DATA SISWA'!AK110</f>
        <v>A</v>
      </c>
      <c r="AL113" s="168">
        <f t="shared" si="47"/>
        <v>0</v>
      </c>
      <c r="AM113" s="167" t="str">
        <f>'DATA SISWA'!AM110</f>
        <v>E</v>
      </c>
      <c r="AN113" s="167">
        <f t="shared" si="73"/>
        <v>0</v>
      </c>
      <c r="AO113" s="167" t="str">
        <f>'DATA SISWA'!AO110</f>
        <v>E</v>
      </c>
      <c r="AP113" s="168">
        <f t="shared" si="48"/>
        <v>0</v>
      </c>
      <c r="AQ113" s="167" t="str">
        <f>'DATA SISWA'!AQ110</f>
        <v>C</v>
      </c>
      <c r="AR113" s="167">
        <f t="shared" si="74"/>
        <v>1.75</v>
      </c>
      <c r="AS113" s="167" t="str">
        <f>'DATA SISWA'!AS110</f>
        <v>C</v>
      </c>
      <c r="AT113" s="168">
        <f t="shared" si="49"/>
        <v>0</v>
      </c>
      <c r="AU113" s="167" t="str">
        <f>'DATA SISWA'!AU110</f>
        <v>A</v>
      </c>
      <c r="AV113" s="167">
        <f t="shared" si="75"/>
        <v>0</v>
      </c>
      <c r="AW113" s="167" t="str">
        <f>'DATA SISWA'!AW110</f>
        <v>C</v>
      </c>
      <c r="AX113" s="168">
        <f t="shared" si="50"/>
        <v>0</v>
      </c>
      <c r="AY113" s="167" t="str">
        <f>'DATA SISWA'!AY110</f>
        <v>D</v>
      </c>
      <c r="AZ113" s="167">
        <f t="shared" si="76"/>
        <v>0</v>
      </c>
      <c r="BA113" s="167" t="str">
        <f>'DATA SISWA'!BA110</f>
        <v>E</v>
      </c>
      <c r="BB113" s="168">
        <f t="shared" si="51"/>
        <v>0</v>
      </c>
      <c r="BC113" s="167" t="str">
        <f>'DATA SISWA'!BC110</f>
        <v>A</v>
      </c>
      <c r="BD113" s="167">
        <f t="shared" si="77"/>
        <v>1.75</v>
      </c>
      <c r="BE113" s="167" t="str">
        <f>'DATA SISWA'!BE110</f>
        <v>A</v>
      </c>
      <c r="BF113" s="168">
        <f t="shared" si="52"/>
        <v>0</v>
      </c>
      <c r="BG113" s="167" t="str">
        <f>'DATA SISWA'!BG110</f>
        <v>E</v>
      </c>
      <c r="BH113" s="167">
        <f t="shared" si="78"/>
        <v>1.75</v>
      </c>
      <c r="BI113" s="167" t="str">
        <f>'DATA SISWA'!BI110</f>
        <v>B</v>
      </c>
      <c r="BJ113" s="168">
        <f t="shared" si="53"/>
        <v>1.75</v>
      </c>
      <c r="BK113" s="167" t="str">
        <f>'DATA SISWA'!BK110</f>
        <v>E</v>
      </c>
      <c r="BL113" s="167">
        <f t="shared" si="79"/>
        <v>0</v>
      </c>
      <c r="BM113" s="167" t="str">
        <f>'DATA SISWA'!BM110</f>
        <v>E</v>
      </c>
      <c r="BN113" s="168">
        <f t="shared" si="54"/>
        <v>1.75</v>
      </c>
      <c r="BO113" s="167" t="str">
        <f>'DATA SISWA'!BO110</f>
        <v>E</v>
      </c>
      <c r="BP113" s="167">
        <f t="shared" si="80"/>
        <v>1.75</v>
      </c>
      <c r="BQ113" s="167" t="str">
        <f>'DATA SISWA'!BQ110</f>
        <v>D</v>
      </c>
      <c r="BR113" s="168">
        <f t="shared" si="55"/>
        <v>1.75</v>
      </c>
      <c r="BS113" s="167" t="str">
        <f>'DATA SISWA'!BS110</f>
        <v>E</v>
      </c>
      <c r="BT113" s="167">
        <f t="shared" si="81"/>
        <v>1.75</v>
      </c>
      <c r="BU113" s="167" t="str">
        <f>'DATA SISWA'!BU110</f>
        <v>D</v>
      </c>
      <c r="BV113" s="168">
        <f t="shared" si="56"/>
        <v>1.75</v>
      </c>
      <c r="BW113" s="167" t="str">
        <f>'DATA SISWA'!BW110</f>
        <v>A</v>
      </c>
      <c r="BX113" s="167">
        <f t="shared" si="82"/>
        <v>1.75</v>
      </c>
      <c r="BY113" s="167" t="str">
        <f>'DATA SISWA'!BY110</f>
        <v>B</v>
      </c>
      <c r="BZ113" s="168">
        <f t="shared" si="57"/>
        <v>0</v>
      </c>
      <c r="CA113" s="167" t="str">
        <f>'DATA SISWA'!CA110</f>
        <v>A</v>
      </c>
      <c r="CB113" s="167">
        <f t="shared" si="83"/>
        <v>1.75</v>
      </c>
      <c r="CC113" s="167" t="str">
        <f>'DATA SISWA'!CC110</f>
        <v>A</v>
      </c>
      <c r="CD113" s="168">
        <f t="shared" si="58"/>
        <v>1.75</v>
      </c>
      <c r="CE113" s="167" t="str">
        <f>'DATA SISWA'!CE110</f>
        <v>D</v>
      </c>
      <c r="CF113" s="167">
        <f t="shared" si="84"/>
        <v>1.75</v>
      </c>
      <c r="CG113" s="167" t="str">
        <f>'DATA SISWA'!CG110</f>
        <v>C</v>
      </c>
      <c r="CH113" s="168">
        <f t="shared" si="59"/>
        <v>1.75</v>
      </c>
      <c r="CI113" s="85">
        <f>'DATA SISWA'!CI110</f>
        <v>2</v>
      </c>
      <c r="CJ113" s="85">
        <f>'DATA SISWA'!CJ110</f>
        <v>0</v>
      </c>
      <c r="CK113" s="85">
        <f>'DATA SISWA'!CK110</f>
        <v>3</v>
      </c>
      <c r="CL113" s="85">
        <f>'DATA SISWA'!CL110</f>
        <v>6</v>
      </c>
      <c r="CM113" s="85">
        <f>'DATA SISWA'!CM110</f>
        <v>6</v>
      </c>
      <c r="CN113" s="96">
        <f>'DATA SISWA'!CN110</f>
        <v>23</v>
      </c>
      <c r="CO113" s="96">
        <f>'DATA SISWA'!CO110</f>
        <v>17</v>
      </c>
      <c r="CP113" s="66">
        <f>'DATA SISWA'!CQ110</f>
        <v>57.25</v>
      </c>
      <c r="CQ113" s="67">
        <f t="shared" si="85"/>
        <v>57.25</v>
      </c>
      <c r="CR113" s="65" t="str">
        <f t="shared" si="86"/>
        <v>v</v>
      </c>
      <c r="CS113" s="65" t="str">
        <f t="shared" si="87"/>
        <v>-</v>
      </c>
      <c r="CT113" s="64" t="str">
        <f t="shared" si="88"/>
        <v>Tuntas</v>
      </c>
    </row>
    <row r="114" spans="1:98" x14ac:dyDescent="0.25">
      <c r="A114" s="86">
        <v>96</v>
      </c>
      <c r="B114" s="152" t="str">
        <f>'DATA SISWA'!C111</f>
        <v>06-</v>
      </c>
      <c r="C114" s="112" t="str">
        <f>'DATA SISWA'!D111</f>
        <v>005-</v>
      </c>
      <c r="D114" s="112" t="str">
        <f>'DATA SISWA'!E111</f>
        <v>100-</v>
      </c>
      <c r="E114" s="153">
        <f>'DATA SISWA'!F111</f>
        <v>5</v>
      </c>
      <c r="F114" s="95" t="str">
        <f>'DATA SISWA'!B111</f>
        <v>RIZKY MASRIDHO</v>
      </c>
      <c r="G114" s="166" t="str">
        <f>'DATA SISWA'!G111</f>
        <v>C</v>
      </c>
      <c r="H114" s="167">
        <f t="shared" si="60"/>
        <v>1.75</v>
      </c>
      <c r="I114" s="166" t="str">
        <f>'DATA SISWA'!I111</f>
        <v>E</v>
      </c>
      <c r="J114" s="167">
        <f t="shared" si="61"/>
        <v>1.75</v>
      </c>
      <c r="K114" s="166" t="str">
        <f>'DATA SISWA'!K111</f>
        <v>E</v>
      </c>
      <c r="L114" s="167">
        <f t="shared" si="62"/>
        <v>1.75</v>
      </c>
      <c r="M114" s="166" t="str">
        <f>'DATA SISWA'!M111</f>
        <v>B</v>
      </c>
      <c r="N114" s="167">
        <f t="shared" si="63"/>
        <v>1.75</v>
      </c>
      <c r="O114" s="166" t="str">
        <f>'DATA SISWA'!O111</f>
        <v>E</v>
      </c>
      <c r="P114" s="167">
        <f t="shared" si="64"/>
        <v>0</v>
      </c>
      <c r="Q114" s="166" t="str">
        <f>'DATA SISWA'!Q111</f>
        <v>E</v>
      </c>
      <c r="R114" s="167">
        <f t="shared" si="65"/>
        <v>0</v>
      </c>
      <c r="S114" s="166" t="str">
        <f>'DATA SISWA'!S111</f>
        <v>D</v>
      </c>
      <c r="T114" s="167">
        <f t="shared" si="66"/>
        <v>1.75</v>
      </c>
      <c r="U114" s="166" t="str">
        <f>'DATA SISWA'!U111</f>
        <v>C</v>
      </c>
      <c r="V114" s="167">
        <f t="shared" si="67"/>
        <v>0</v>
      </c>
      <c r="W114" s="166" t="str">
        <f>'DATA SISWA'!W111</f>
        <v>B</v>
      </c>
      <c r="X114" s="167">
        <f t="shared" si="68"/>
        <v>0</v>
      </c>
      <c r="Y114" s="166" t="str">
        <f>'DATA SISWA'!Y111</f>
        <v>A</v>
      </c>
      <c r="Z114" s="167">
        <f t="shared" si="69"/>
        <v>0</v>
      </c>
      <c r="AA114" s="166" t="str">
        <f>'DATA SISWA'!AA111</f>
        <v>C</v>
      </c>
      <c r="AB114" s="167">
        <f t="shared" si="70"/>
        <v>1.75</v>
      </c>
      <c r="AC114" s="167" t="str">
        <f>'DATA SISWA'!AC111</f>
        <v>B</v>
      </c>
      <c r="AD114" s="168">
        <f t="shared" si="45"/>
        <v>1.75</v>
      </c>
      <c r="AE114" s="167" t="str">
        <f>'DATA SISWA'!AE111</f>
        <v>A</v>
      </c>
      <c r="AF114" s="167">
        <f t="shared" si="71"/>
        <v>1.75</v>
      </c>
      <c r="AG114" s="167" t="str">
        <f>'DATA SISWA'!AG111</f>
        <v>B</v>
      </c>
      <c r="AH114" s="168">
        <f t="shared" si="46"/>
        <v>0</v>
      </c>
      <c r="AI114" s="167" t="str">
        <f>'DATA SISWA'!AI111</f>
        <v>A</v>
      </c>
      <c r="AJ114" s="167">
        <f t="shared" si="72"/>
        <v>0</v>
      </c>
      <c r="AK114" s="167" t="str">
        <f>'DATA SISWA'!AK111</f>
        <v>C</v>
      </c>
      <c r="AL114" s="168">
        <f t="shared" si="47"/>
        <v>1.75</v>
      </c>
      <c r="AM114" s="167" t="str">
        <f>'DATA SISWA'!AM111</f>
        <v>E</v>
      </c>
      <c r="AN114" s="167">
        <f t="shared" si="73"/>
        <v>0</v>
      </c>
      <c r="AO114" s="167" t="str">
        <f>'DATA SISWA'!AO111</f>
        <v>D</v>
      </c>
      <c r="AP114" s="168">
        <f t="shared" si="48"/>
        <v>0</v>
      </c>
      <c r="AQ114" s="167" t="str">
        <f>'DATA SISWA'!AQ111</f>
        <v>C</v>
      </c>
      <c r="AR114" s="167">
        <f t="shared" si="74"/>
        <v>1.75</v>
      </c>
      <c r="AS114" s="167" t="str">
        <f>'DATA SISWA'!AS111</f>
        <v>A</v>
      </c>
      <c r="AT114" s="168">
        <f t="shared" si="49"/>
        <v>1.75</v>
      </c>
      <c r="AU114" s="167" t="str">
        <f>'DATA SISWA'!AU111</f>
        <v>B</v>
      </c>
      <c r="AV114" s="167">
        <f t="shared" si="75"/>
        <v>1.75</v>
      </c>
      <c r="AW114" s="167" t="str">
        <f>'DATA SISWA'!AW111</f>
        <v>C</v>
      </c>
      <c r="AX114" s="168">
        <f t="shared" si="50"/>
        <v>0</v>
      </c>
      <c r="AY114" s="167" t="str">
        <f>'DATA SISWA'!AY111</f>
        <v>D</v>
      </c>
      <c r="AZ114" s="167">
        <f t="shared" si="76"/>
        <v>0</v>
      </c>
      <c r="BA114" s="167" t="str">
        <f>'DATA SISWA'!BA111</f>
        <v>E</v>
      </c>
      <c r="BB114" s="168">
        <f t="shared" si="51"/>
        <v>0</v>
      </c>
      <c r="BC114" s="167" t="str">
        <f>'DATA SISWA'!BC111</f>
        <v>A</v>
      </c>
      <c r="BD114" s="167">
        <f t="shared" si="77"/>
        <v>1.75</v>
      </c>
      <c r="BE114" s="167" t="str">
        <f>'DATA SISWA'!BE111</f>
        <v>A</v>
      </c>
      <c r="BF114" s="168">
        <f t="shared" si="52"/>
        <v>0</v>
      </c>
      <c r="BG114" s="167" t="str">
        <f>'DATA SISWA'!BG111</f>
        <v>D</v>
      </c>
      <c r="BH114" s="167">
        <f t="shared" si="78"/>
        <v>0</v>
      </c>
      <c r="BI114" s="167" t="str">
        <f>'DATA SISWA'!BI111</f>
        <v>B</v>
      </c>
      <c r="BJ114" s="168">
        <f t="shared" si="53"/>
        <v>1.75</v>
      </c>
      <c r="BK114" s="167" t="str">
        <f>'DATA SISWA'!BK111</f>
        <v>A</v>
      </c>
      <c r="BL114" s="167">
        <f t="shared" si="79"/>
        <v>0</v>
      </c>
      <c r="BM114" s="167" t="str">
        <f>'DATA SISWA'!BM111</f>
        <v>E</v>
      </c>
      <c r="BN114" s="168">
        <f t="shared" si="54"/>
        <v>1.75</v>
      </c>
      <c r="BO114" s="167" t="str">
        <f>'DATA SISWA'!BO111</f>
        <v>E</v>
      </c>
      <c r="BP114" s="167">
        <f t="shared" si="80"/>
        <v>1.75</v>
      </c>
      <c r="BQ114" s="167" t="str">
        <f>'DATA SISWA'!BQ111</f>
        <v>D</v>
      </c>
      <c r="BR114" s="168">
        <f t="shared" si="55"/>
        <v>1.75</v>
      </c>
      <c r="BS114" s="167" t="str">
        <f>'DATA SISWA'!BS111</f>
        <v>E</v>
      </c>
      <c r="BT114" s="167">
        <f t="shared" si="81"/>
        <v>1.75</v>
      </c>
      <c r="BU114" s="167" t="str">
        <f>'DATA SISWA'!BU111</f>
        <v>D</v>
      </c>
      <c r="BV114" s="168">
        <f t="shared" si="56"/>
        <v>1.75</v>
      </c>
      <c r="BW114" s="167" t="str">
        <f>'DATA SISWA'!BW111</f>
        <v>C</v>
      </c>
      <c r="BX114" s="167">
        <f t="shared" si="82"/>
        <v>0</v>
      </c>
      <c r="BY114" s="167" t="str">
        <f>'DATA SISWA'!BY111</f>
        <v>B</v>
      </c>
      <c r="BZ114" s="168">
        <f t="shared" si="57"/>
        <v>0</v>
      </c>
      <c r="CA114" s="167" t="str">
        <f>'DATA SISWA'!CA111</f>
        <v>A</v>
      </c>
      <c r="CB114" s="167">
        <f t="shared" si="83"/>
        <v>1.75</v>
      </c>
      <c r="CC114" s="167" t="str">
        <f>'DATA SISWA'!CC111</f>
        <v>A</v>
      </c>
      <c r="CD114" s="168">
        <f t="shared" si="58"/>
        <v>1.75</v>
      </c>
      <c r="CE114" s="167" t="str">
        <f>'DATA SISWA'!CE111</f>
        <v>D</v>
      </c>
      <c r="CF114" s="167">
        <f t="shared" si="84"/>
        <v>1.75</v>
      </c>
      <c r="CG114" s="167" t="str">
        <f>'DATA SISWA'!CG111</f>
        <v>E</v>
      </c>
      <c r="CH114" s="168">
        <f t="shared" si="59"/>
        <v>0</v>
      </c>
      <c r="CI114" s="85">
        <f>'DATA SISWA'!CI111</f>
        <v>2</v>
      </c>
      <c r="CJ114" s="85">
        <f>'DATA SISWA'!CJ111</f>
        <v>0</v>
      </c>
      <c r="CK114" s="85">
        <f>'DATA SISWA'!CK111</f>
        <v>5</v>
      </c>
      <c r="CL114" s="85">
        <f>'DATA SISWA'!CL111</f>
        <v>0</v>
      </c>
      <c r="CM114" s="85">
        <f>'DATA SISWA'!CM111</f>
        <v>6</v>
      </c>
      <c r="CN114" s="96">
        <f>'DATA SISWA'!CN111</f>
        <v>22</v>
      </c>
      <c r="CO114" s="96">
        <f>'DATA SISWA'!CO111</f>
        <v>18</v>
      </c>
      <c r="CP114" s="66">
        <f>'DATA SISWA'!CQ111</f>
        <v>51.5</v>
      </c>
      <c r="CQ114" s="67">
        <f t="shared" si="85"/>
        <v>51.5</v>
      </c>
      <c r="CR114" s="65" t="str">
        <f t="shared" si="86"/>
        <v>-</v>
      </c>
      <c r="CS114" s="65" t="str">
        <f t="shared" si="87"/>
        <v>v</v>
      </c>
      <c r="CT114" s="64" t="str">
        <f t="shared" si="88"/>
        <v>Remedial</v>
      </c>
    </row>
    <row r="115" spans="1:98" x14ac:dyDescent="0.25">
      <c r="A115" s="87">
        <v>97</v>
      </c>
      <c r="B115" s="152" t="str">
        <f>'DATA SISWA'!C112</f>
        <v>06-</v>
      </c>
      <c r="C115" s="112" t="str">
        <f>'DATA SISWA'!D112</f>
        <v>005-</v>
      </c>
      <c r="D115" s="112" t="str">
        <f>'DATA SISWA'!E112</f>
        <v>101-</v>
      </c>
      <c r="E115" s="153">
        <f>'DATA SISWA'!F112</f>
        <v>4</v>
      </c>
      <c r="F115" s="95" t="str">
        <f>'DATA SISWA'!B112</f>
        <v>SANIA</v>
      </c>
      <c r="G115" s="166" t="str">
        <f>'DATA SISWA'!G112</f>
        <v>A</v>
      </c>
      <c r="H115" s="167">
        <f t="shared" si="60"/>
        <v>0</v>
      </c>
      <c r="I115" s="166" t="str">
        <f>'DATA SISWA'!I112</f>
        <v>B</v>
      </c>
      <c r="J115" s="167">
        <f t="shared" si="61"/>
        <v>0</v>
      </c>
      <c r="K115" s="166" t="str">
        <f>'DATA SISWA'!K112</f>
        <v>E</v>
      </c>
      <c r="L115" s="167">
        <f t="shared" si="62"/>
        <v>1.75</v>
      </c>
      <c r="M115" s="166" t="str">
        <f>'DATA SISWA'!M112</f>
        <v>B</v>
      </c>
      <c r="N115" s="167">
        <f t="shared" si="63"/>
        <v>1.75</v>
      </c>
      <c r="O115" s="166" t="str">
        <f>'DATA SISWA'!O112</f>
        <v>B</v>
      </c>
      <c r="P115" s="167">
        <f t="shared" si="64"/>
        <v>1.75</v>
      </c>
      <c r="Q115" s="166" t="str">
        <f>'DATA SISWA'!Q112</f>
        <v>A</v>
      </c>
      <c r="R115" s="167">
        <f t="shared" si="65"/>
        <v>0</v>
      </c>
      <c r="S115" s="166" t="str">
        <f>'DATA SISWA'!S112</f>
        <v>D</v>
      </c>
      <c r="T115" s="167">
        <f t="shared" si="66"/>
        <v>1.75</v>
      </c>
      <c r="U115" s="166" t="str">
        <f>'DATA SISWA'!U112</f>
        <v>C</v>
      </c>
      <c r="V115" s="167">
        <f t="shared" si="67"/>
        <v>0</v>
      </c>
      <c r="W115" s="166" t="str">
        <f>'DATA SISWA'!W112</f>
        <v>A</v>
      </c>
      <c r="X115" s="167">
        <f t="shared" si="68"/>
        <v>1.75</v>
      </c>
      <c r="Y115" s="166" t="str">
        <f>'DATA SISWA'!Y112</f>
        <v>C</v>
      </c>
      <c r="Z115" s="167">
        <f t="shared" si="69"/>
        <v>1.75</v>
      </c>
      <c r="AA115" s="166" t="str">
        <f>'DATA SISWA'!AA112</f>
        <v>A</v>
      </c>
      <c r="AB115" s="167">
        <f t="shared" si="70"/>
        <v>0</v>
      </c>
      <c r="AC115" s="167" t="str">
        <f>'DATA SISWA'!AC112</f>
        <v>B</v>
      </c>
      <c r="AD115" s="168">
        <f t="shared" si="45"/>
        <v>1.75</v>
      </c>
      <c r="AE115" s="167" t="str">
        <f>'DATA SISWA'!AE112</f>
        <v>A</v>
      </c>
      <c r="AF115" s="167">
        <f t="shared" si="71"/>
        <v>1.75</v>
      </c>
      <c r="AG115" s="167" t="str">
        <f>'DATA SISWA'!AG112</f>
        <v>B</v>
      </c>
      <c r="AH115" s="168">
        <f t="shared" si="46"/>
        <v>0</v>
      </c>
      <c r="AI115" s="167" t="str">
        <f>'DATA SISWA'!AI112</f>
        <v>A</v>
      </c>
      <c r="AJ115" s="167">
        <f t="shared" si="72"/>
        <v>0</v>
      </c>
      <c r="AK115" s="167" t="str">
        <f>'DATA SISWA'!AK112</f>
        <v>A</v>
      </c>
      <c r="AL115" s="168">
        <f t="shared" si="47"/>
        <v>0</v>
      </c>
      <c r="AM115" s="167" t="str">
        <f>'DATA SISWA'!AM112</f>
        <v>A</v>
      </c>
      <c r="AN115" s="167">
        <f t="shared" si="73"/>
        <v>1.75</v>
      </c>
      <c r="AO115" s="167" t="str">
        <f>'DATA SISWA'!AO112</f>
        <v>C</v>
      </c>
      <c r="AP115" s="168">
        <f t="shared" si="48"/>
        <v>1.75</v>
      </c>
      <c r="AQ115" s="167" t="str">
        <f>'DATA SISWA'!AQ112</f>
        <v>A</v>
      </c>
      <c r="AR115" s="167">
        <f t="shared" si="74"/>
        <v>0</v>
      </c>
      <c r="AS115" s="167" t="str">
        <f>'DATA SISWA'!AS112</f>
        <v>C</v>
      </c>
      <c r="AT115" s="168">
        <f t="shared" si="49"/>
        <v>0</v>
      </c>
      <c r="AU115" s="167" t="str">
        <f>'DATA SISWA'!AU112</f>
        <v>E</v>
      </c>
      <c r="AV115" s="167">
        <f t="shared" si="75"/>
        <v>0</v>
      </c>
      <c r="AW115" s="167" t="str">
        <f>'DATA SISWA'!AW112</f>
        <v>B</v>
      </c>
      <c r="AX115" s="168">
        <f t="shared" si="50"/>
        <v>0</v>
      </c>
      <c r="AY115" s="167" t="str">
        <f>'DATA SISWA'!AY112</f>
        <v>D</v>
      </c>
      <c r="AZ115" s="167">
        <f t="shared" si="76"/>
        <v>0</v>
      </c>
      <c r="BA115" s="167" t="str">
        <f>'DATA SISWA'!BA112</f>
        <v>B</v>
      </c>
      <c r="BB115" s="168">
        <f t="shared" si="51"/>
        <v>0</v>
      </c>
      <c r="BC115" s="167" t="str">
        <f>'DATA SISWA'!BC112</f>
        <v>A</v>
      </c>
      <c r="BD115" s="167">
        <f t="shared" si="77"/>
        <v>1.75</v>
      </c>
      <c r="BE115" s="167" t="str">
        <f>'DATA SISWA'!BE112</f>
        <v>A</v>
      </c>
      <c r="BF115" s="168">
        <f t="shared" si="52"/>
        <v>0</v>
      </c>
      <c r="BG115" s="167" t="str">
        <f>'DATA SISWA'!BG112</f>
        <v>E</v>
      </c>
      <c r="BH115" s="167">
        <f t="shared" si="78"/>
        <v>1.75</v>
      </c>
      <c r="BI115" s="167" t="str">
        <f>'DATA SISWA'!BI112</f>
        <v>B</v>
      </c>
      <c r="BJ115" s="168">
        <f t="shared" si="53"/>
        <v>1.75</v>
      </c>
      <c r="BK115" s="167" t="str">
        <f>'DATA SISWA'!BK112</f>
        <v>B</v>
      </c>
      <c r="BL115" s="167">
        <f t="shared" si="79"/>
        <v>1.75</v>
      </c>
      <c r="BM115" s="167" t="str">
        <f>'DATA SISWA'!BM112</f>
        <v>E</v>
      </c>
      <c r="BN115" s="168">
        <f t="shared" si="54"/>
        <v>1.75</v>
      </c>
      <c r="BO115" s="167" t="str">
        <f>'DATA SISWA'!BO112</f>
        <v>E</v>
      </c>
      <c r="BP115" s="167">
        <f t="shared" si="80"/>
        <v>1.75</v>
      </c>
      <c r="BQ115" s="167" t="str">
        <f>'DATA SISWA'!BQ112</f>
        <v>D</v>
      </c>
      <c r="BR115" s="168">
        <f t="shared" si="55"/>
        <v>1.75</v>
      </c>
      <c r="BS115" s="167" t="str">
        <f>'DATA SISWA'!BS112</f>
        <v>D</v>
      </c>
      <c r="BT115" s="167">
        <f t="shared" si="81"/>
        <v>0</v>
      </c>
      <c r="BU115" s="167" t="str">
        <f>'DATA SISWA'!BU112</f>
        <v>D</v>
      </c>
      <c r="BV115" s="168">
        <f t="shared" si="56"/>
        <v>1.75</v>
      </c>
      <c r="BW115" s="167" t="str">
        <f>'DATA SISWA'!BW112</f>
        <v>C</v>
      </c>
      <c r="BX115" s="167">
        <f t="shared" si="82"/>
        <v>0</v>
      </c>
      <c r="BY115" s="167" t="str">
        <f>'DATA SISWA'!BY112</f>
        <v>D</v>
      </c>
      <c r="BZ115" s="168">
        <f t="shared" si="57"/>
        <v>1.75</v>
      </c>
      <c r="CA115" s="167" t="str">
        <f>'DATA SISWA'!CA112</f>
        <v>D</v>
      </c>
      <c r="CB115" s="167">
        <f t="shared" si="83"/>
        <v>0</v>
      </c>
      <c r="CC115" s="167" t="str">
        <f>'DATA SISWA'!CC112</f>
        <v>A</v>
      </c>
      <c r="CD115" s="168">
        <f t="shared" si="58"/>
        <v>1.75</v>
      </c>
      <c r="CE115" s="167" t="str">
        <f>'DATA SISWA'!CE112</f>
        <v>B</v>
      </c>
      <c r="CF115" s="167">
        <f t="shared" si="84"/>
        <v>0</v>
      </c>
      <c r="CG115" s="167" t="str">
        <f>'DATA SISWA'!CG112</f>
        <v>E</v>
      </c>
      <c r="CH115" s="168">
        <f t="shared" si="59"/>
        <v>0</v>
      </c>
      <c r="CI115" s="85">
        <f>'DATA SISWA'!CI112</f>
        <v>2</v>
      </c>
      <c r="CJ115" s="85">
        <f>'DATA SISWA'!CJ112</f>
        <v>5</v>
      </c>
      <c r="CK115" s="85">
        <f>'DATA SISWA'!CK112</f>
        <v>4</v>
      </c>
      <c r="CL115" s="85">
        <f>'DATA SISWA'!CL112</f>
        <v>6</v>
      </c>
      <c r="CM115" s="85">
        <f>'DATA SISWA'!CM112</f>
        <v>6</v>
      </c>
      <c r="CN115" s="96">
        <f>'DATA SISWA'!CN112</f>
        <v>20</v>
      </c>
      <c r="CO115" s="96">
        <f>'DATA SISWA'!CO112</f>
        <v>20</v>
      </c>
      <c r="CP115" s="66">
        <f>'DATA SISWA'!CQ112</f>
        <v>58</v>
      </c>
      <c r="CQ115" s="67">
        <f t="shared" si="85"/>
        <v>57.999999999999993</v>
      </c>
      <c r="CR115" s="65" t="str">
        <f t="shared" si="86"/>
        <v>v</v>
      </c>
      <c r="CS115" s="65" t="str">
        <f t="shared" si="87"/>
        <v>-</v>
      </c>
      <c r="CT115" s="64" t="str">
        <f t="shared" si="88"/>
        <v>Tuntas</v>
      </c>
    </row>
    <row r="116" spans="1:98" x14ac:dyDescent="0.25">
      <c r="A116" s="86">
        <v>98</v>
      </c>
      <c r="B116" s="152" t="str">
        <f>'DATA SISWA'!C113</f>
        <v>06-</v>
      </c>
      <c r="C116" s="112" t="str">
        <f>'DATA SISWA'!D113</f>
        <v>005-</v>
      </c>
      <c r="D116" s="112" t="str">
        <f>'DATA SISWA'!E113</f>
        <v>102-</v>
      </c>
      <c r="E116" s="153">
        <f>'DATA SISWA'!F113</f>
        <v>3</v>
      </c>
      <c r="F116" s="95" t="str">
        <f>'DATA SISWA'!B113</f>
        <v>SYAHRIL RAMADHANA</v>
      </c>
      <c r="G116" s="166" t="str">
        <f>'DATA SISWA'!G113</f>
        <v>C</v>
      </c>
      <c r="H116" s="167">
        <f t="shared" si="60"/>
        <v>1.75</v>
      </c>
      <c r="I116" s="166" t="str">
        <f>'DATA SISWA'!I113</f>
        <v>D</v>
      </c>
      <c r="J116" s="167">
        <f t="shared" si="61"/>
        <v>0</v>
      </c>
      <c r="K116" s="166" t="str">
        <f>'DATA SISWA'!K113</f>
        <v>C</v>
      </c>
      <c r="L116" s="167">
        <f t="shared" si="62"/>
        <v>0</v>
      </c>
      <c r="M116" s="166" t="str">
        <f>'DATA SISWA'!M113</f>
        <v>A</v>
      </c>
      <c r="N116" s="167">
        <f t="shared" si="63"/>
        <v>0</v>
      </c>
      <c r="O116" s="166" t="str">
        <f>'DATA SISWA'!O113</f>
        <v>A</v>
      </c>
      <c r="P116" s="167">
        <f t="shared" si="64"/>
        <v>0</v>
      </c>
      <c r="Q116" s="166" t="str">
        <f>'DATA SISWA'!Q113</f>
        <v>B</v>
      </c>
      <c r="R116" s="167">
        <f t="shared" si="65"/>
        <v>1.75</v>
      </c>
      <c r="S116" s="166" t="str">
        <f>'DATA SISWA'!S113</f>
        <v>B</v>
      </c>
      <c r="T116" s="167">
        <f t="shared" si="66"/>
        <v>0</v>
      </c>
      <c r="U116" s="166" t="str">
        <f>'DATA SISWA'!U113</f>
        <v>C</v>
      </c>
      <c r="V116" s="167">
        <f t="shared" si="67"/>
        <v>0</v>
      </c>
      <c r="W116" s="166" t="str">
        <f>'DATA SISWA'!W113</f>
        <v>B</v>
      </c>
      <c r="X116" s="167">
        <f t="shared" si="68"/>
        <v>0</v>
      </c>
      <c r="Y116" s="166" t="str">
        <f>'DATA SISWA'!Y113</f>
        <v>E</v>
      </c>
      <c r="Z116" s="167">
        <f t="shared" si="69"/>
        <v>0</v>
      </c>
      <c r="AA116" s="166" t="str">
        <f>'DATA SISWA'!AA113</f>
        <v>C</v>
      </c>
      <c r="AB116" s="167">
        <f t="shared" si="70"/>
        <v>1.75</v>
      </c>
      <c r="AC116" s="167" t="str">
        <f>'DATA SISWA'!AC113</f>
        <v>A</v>
      </c>
      <c r="AD116" s="168">
        <f t="shared" si="45"/>
        <v>0</v>
      </c>
      <c r="AE116" s="167" t="str">
        <f>'DATA SISWA'!AE113</f>
        <v>E</v>
      </c>
      <c r="AF116" s="167">
        <f t="shared" si="71"/>
        <v>0</v>
      </c>
      <c r="AG116" s="167" t="str">
        <f>'DATA SISWA'!AG113</f>
        <v>B</v>
      </c>
      <c r="AH116" s="168">
        <f t="shared" si="46"/>
        <v>0</v>
      </c>
      <c r="AI116" s="167" t="str">
        <f>'DATA SISWA'!AI113</f>
        <v>D</v>
      </c>
      <c r="AJ116" s="167">
        <f t="shared" si="72"/>
        <v>0</v>
      </c>
      <c r="AK116" s="167" t="str">
        <f>'DATA SISWA'!AK113</f>
        <v>A</v>
      </c>
      <c r="AL116" s="168">
        <f t="shared" si="47"/>
        <v>0</v>
      </c>
      <c r="AM116" s="167" t="str">
        <f>'DATA SISWA'!AM113</f>
        <v>E</v>
      </c>
      <c r="AN116" s="167">
        <f t="shared" si="73"/>
        <v>0</v>
      </c>
      <c r="AO116" s="167" t="str">
        <f>'DATA SISWA'!AO113</f>
        <v>C</v>
      </c>
      <c r="AP116" s="168">
        <f t="shared" si="48"/>
        <v>1.75</v>
      </c>
      <c r="AQ116" s="167" t="str">
        <f>'DATA SISWA'!AQ113</f>
        <v>X</v>
      </c>
      <c r="AR116" s="167">
        <f t="shared" si="74"/>
        <v>0</v>
      </c>
      <c r="AS116" s="167" t="str">
        <f>'DATA SISWA'!AS113</f>
        <v>C</v>
      </c>
      <c r="AT116" s="168">
        <f t="shared" si="49"/>
        <v>0</v>
      </c>
      <c r="AU116" s="167" t="str">
        <f>'DATA SISWA'!AU113</f>
        <v>B</v>
      </c>
      <c r="AV116" s="167">
        <f t="shared" si="75"/>
        <v>1.75</v>
      </c>
      <c r="AW116" s="167" t="str">
        <f>'DATA SISWA'!AW113</f>
        <v>D</v>
      </c>
      <c r="AX116" s="168">
        <f t="shared" si="50"/>
        <v>0</v>
      </c>
      <c r="AY116" s="167" t="str">
        <f>'DATA SISWA'!AY113</f>
        <v>A</v>
      </c>
      <c r="AZ116" s="167">
        <f t="shared" si="76"/>
        <v>0</v>
      </c>
      <c r="BA116" s="167" t="str">
        <f>'DATA SISWA'!BA113</f>
        <v>E</v>
      </c>
      <c r="BB116" s="168">
        <f t="shared" si="51"/>
        <v>0</v>
      </c>
      <c r="BC116" s="167" t="str">
        <f>'DATA SISWA'!BC113</f>
        <v>E</v>
      </c>
      <c r="BD116" s="167">
        <f t="shared" si="77"/>
        <v>0</v>
      </c>
      <c r="BE116" s="167" t="str">
        <f>'DATA SISWA'!BE113</f>
        <v>E</v>
      </c>
      <c r="BF116" s="168">
        <f t="shared" si="52"/>
        <v>1.75</v>
      </c>
      <c r="BG116" s="167" t="str">
        <f>'DATA SISWA'!BG113</f>
        <v>B</v>
      </c>
      <c r="BH116" s="167">
        <f t="shared" si="78"/>
        <v>0</v>
      </c>
      <c r="BI116" s="167" t="str">
        <f>'DATA SISWA'!BI113</f>
        <v>E</v>
      </c>
      <c r="BJ116" s="168">
        <f t="shared" si="53"/>
        <v>0</v>
      </c>
      <c r="BK116" s="167" t="str">
        <f>'DATA SISWA'!BK113</f>
        <v>B</v>
      </c>
      <c r="BL116" s="167">
        <f t="shared" si="79"/>
        <v>1.75</v>
      </c>
      <c r="BM116" s="167" t="str">
        <f>'DATA SISWA'!BM113</f>
        <v>E</v>
      </c>
      <c r="BN116" s="168">
        <f t="shared" si="54"/>
        <v>1.75</v>
      </c>
      <c r="BO116" s="167" t="str">
        <f>'DATA SISWA'!BO113</f>
        <v>E</v>
      </c>
      <c r="BP116" s="167">
        <f t="shared" si="80"/>
        <v>1.75</v>
      </c>
      <c r="BQ116" s="167" t="str">
        <f>'DATA SISWA'!BQ113</f>
        <v>E</v>
      </c>
      <c r="BR116" s="168">
        <f t="shared" si="55"/>
        <v>0</v>
      </c>
      <c r="BS116" s="167" t="str">
        <f>'DATA SISWA'!BS113</f>
        <v>D</v>
      </c>
      <c r="BT116" s="167">
        <f t="shared" si="81"/>
        <v>0</v>
      </c>
      <c r="BU116" s="167" t="str">
        <f>'DATA SISWA'!BU113</f>
        <v>C</v>
      </c>
      <c r="BV116" s="168">
        <f t="shared" si="56"/>
        <v>0</v>
      </c>
      <c r="BW116" s="167" t="str">
        <f>'DATA SISWA'!BW113</f>
        <v>E</v>
      </c>
      <c r="BX116" s="167">
        <f t="shared" si="82"/>
        <v>0</v>
      </c>
      <c r="BY116" s="167" t="str">
        <f>'DATA SISWA'!BY113</f>
        <v>C</v>
      </c>
      <c r="BZ116" s="168">
        <f t="shared" si="57"/>
        <v>0</v>
      </c>
      <c r="CA116" s="167" t="str">
        <f>'DATA SISWA'!CA113</f>
        <v>C</v>
      </c>
      <c r="CB116" s="167">
        <f t="shared" si="83"/>
        <v>0</v>
      </c>
      <c r="CC116" s="167" t="str">
        <f>'DATA SISWA'!CC113</f>
        <v>A</v>
      </c>
      <c r="CD116" s="168">
        <f t="shared" si="58"/>
        <v>1.75</v>
      </c>
      <c r="CE116" s="167" t="str">
        <f>'DATA SISWA'!CE113</f>
        <v>D</v>
      </c>
      <c r="CF116" s="167">
        <f t="shared" si="84"/>
        <v>1.75</v>
      </c>
      <c r="CG116" s="167" t="str">
        <f>'DATA SISWA'!CG113</f>
        <v>C</v>
      </c>
      <c r="CH116" s="168">
        <f t="shared" si="59"/>
        <v>1.75</v>
      </c>
      <c r="CI116" s="85">
        <f>'DATA SISWA'!CI113</f>
        <v>4</v>
      </c>
      <c r="CJ116" s="85">
        <f>'DATA SISWA'!CJ113</f>
        <v>1</v>
      </c>
      <c r="CK116" s="85">
        <f>'DATA SISWA'!CK113</f>
        <v>3</v>
      </c>
      <c r="CL116" s="85">
        <f>'DATA SISWA'!CL113</f>
        <v>5</v>
      </c>
      <c r="CM116" s="85">
        <f>'DATA SISWA'!CM113</f>
        <v>4</v>
      </c>
      <c r="CN116" s="96">
        <f>'DATA SISWA'!CN113</f>
        <v>12</v>
      </c>
      <c r="CO116" s="96">
        <f>'DATA SISWA'!CO113</f>
        <v>28</v>
      </c>
      <c r="CP116" s="66">
        <f>'DATA SISWA'!CQ113</f>
        <v>38</v>
      </c>
      <c r="CQ116" s="67">
        <f t="shared" si="85"/>
        <v>38</v>
      </c>
      <c r="CR116" s="65" t="str">
        <f t="shared" si="86"/>
        <v>-</v>
      </c>
      <c r="CS116" s="65" t="str">
        <f t="shared" si="87"/>
        <v>v</v>
      </c>
      <c r="CT116" s="64" t="str">
        <f t="shared" si="88"/>
        <v>Remedial</v>
      </c>
    </row>
    <row r="117" spans="1:98" x14ac:dyDescent="0.25">
      <c r="A117" s="87">
        <v>99</v>
      </c>
      <c r="B117" s="152" t="str">
        <f>'DATA SISWA'!C114</f>
        <v>06-</v>
      </c>
      <c r="C117" s="112" t="str">
        <f>'DATA SISWA'!D114</f>
        <v>005-</v>
      </c>
      <c r="D117" s="112" t="str">
        <f>'DATA SISWA'!E114</f>
        <v>103-</v>
      </c>
      <c r="E117" s="153">
        <f>'DATA SISWA'!F114</f>
        <v>2</v>
      </c>
      <c r="F117" s="95" t="str">
        <f>'DATA SISWA'!B114</f>
        <v>WAHYU ADITIA SAPUTRA</v>
      </c>
      <c r="G117" s="166" t="str">
        <f>'DATA SISWA'!G114</f>
        <v>A</v>
      </c>
      <c r="H117" s="167">
        <f t="shared" si="60"/>
        <v>0</v>
      </c>
      <c r="I117" s="166" t="str">
        <f>'DATA SISWA'!I114</f>
        <v>B</v>
      </c>
      <c r="J117" s="167">
        <f t="shared" si="61"/>
        <v>0</v>
      </c>
      <c r="K117" s="166" t="str">
        <f>'DATA SISWA'!K114</f>
        <v>E</v>
      </c>
      <c r="L117" s="167">
        <f t="shared" si="62"/>
        <v>1.75</v>
      </c>
      <c r="M117" s="166" t="str">
        <f>'DATA SISWA'!M114</f>
        <v>B</v>
      </c>
      <c r="N117" s="167">
        <f t="shared" si="63"/>
        <v>1.75</v>
      </c>
      <c r="O117" s="166" t="str">
        <f>'DATA SISWA'!O114</f>
        <v>B</v>
      </c>
      <c r="P117" s="167">
        <f t="shared" si="64"/>
        <v>1.75</v>
      </c>
      <c r="Q117" s="166" t="str">
        <f>'DATA SISWA'!Q114</f>
        <v>E</v>
      </c>
      <c r="R117" s="167">
        <f t="shared" si="65"/>
        <v>0</v>
      </c>
      <c r="S117" s="166" t="str">
        <f>'DATA SISWA'!S114</f>
        <v>D</v>
      </c>
      <c r="T117" s="167">
        <f t="shared" si="66"/>
        <v>1.75</v>
      </c>
      <c r="U117" s="166" t="str">
        <f>'DATA SISWA'!U114</f>
        <v>C</v>
      </c>
      <c r="V117" s="167">
        <f t="shared" si="67"/>
        <v>0</v>
      </c>
      <c r="W117" s="166" t="str">
        <f>'DATA SISWA'!W114</f>
        <v>A</v>
      </c>
      <c r="X117" s="167">
        <f t="shared" si="68"/>
        <v>1.75</v>
      </c>
      <c r="Y117" s="166" t="str">
        <f>'DATA SISWA'!Y114</f>
        <v>B</v>
      </c>
      <c r="Z117" s="167">
        <f t="shared" si="69"/>
        <v>0</v>
      </c>
      <c r="AA117" s="166" t="str">
        <f>'DATA SISWA'!AA114</f>
        <v>D</v>
      </c>
      <c r="AB117" s="167">
        <f t="shared" si="70"/>
        <v>0</v>
      </c>
      <c r="AC117" s="167" t="str">
        <f>'DATA SISWA'!AC114</f>
        <v>C</v>
      </c>
      <c r="AD117" s="168">
        <f t="shared" si="45"/>
        <v>0</v>
      </c>
      <c r="AE117" s="167" t="str">
        <f>'DATA SISWA'!AE114</f>
        <v>B</v>
      </c>
      <c r="AF117" s="167">
        <f t="shared" si="71"/>
        <v>0</v>
      </c>
      <c r="AG117" s="167" t="str">
        <f>'DATA SISWA'!AG114</f>
        <v>B</v>
      </c>
      <c r="AH117" s="168">
        <f t="shared" si="46"/>
        <v>0</v>
      </c>
      <c r="AI117" s="167" t="str">
        <f>'DATA SISWA'!AI114</f>
        <v>D</v>
      </c>
      <c r="AJ117" s="167">
        <f t="shared" si="72"/>
        <v>0</v>
      </c>
      <c r="AK117" s="167" t="str">
        <f>'DATA SISWA'!AK114</f>
        <v>B</v>
      </c>
      <c r="AL117" s="168">
        <f t="shared" si="47"/>
        <v>0</v>
      </c>
      <c r="AM117" s="167" t="str">
        <f>'DATA SISWA'!AM114</f>
        <v>E</v>
      </c>
      <c r="AN117" s="167">
        <f t="shared" si="73"/>
        <v>0</v>
      </c>
      <c r="AO117" s="167" t="str">
        <f>'DATA SISWA'!AO114</f>
        <v>B</v>
      </c>
      <c r="AP117" s="168">
        <f t="shared" si="48"/>
        <v>0</v>
      </c>
      <c r="AQ117" s="167" t="str">
        <f>'DATA SISWA'!AQ114</f>
        <v>E</v>
      </c>
      <c r="AR117" s="167">
        <f t="shared" si="74"/>
        <v>0</v>
      </c>
      <c r="AS117" s="167" t="str">
        <f>'DATA SISWA'!AS114</f>
        <v>E</v>
      </c>
      <c r="AT117" s="168">
        <f t="shared" si="49"/>
        <v>0</v>
      </c>
      <c r="AU117" s="167" t="str">
        <f>'DATA SISWA'!AU114</f>
        <v>B</v>
      </c>
      <c r="AV117" s="167">
        <f t="shared" si="75"/>
        <v>1.75</v>
      </c>
      <c r="AW117" s="167" t="str">
        <f>'DATA SISWA'!AW114</f>
        <v>A</v>
      </c>
      <c r="AX117" s="168">
        <f t="shared" si="50"/>
        <v>1.75</v>
      </c>
      <c r="AY117" s="167" t="str">
        <f>'DATA SISWA'!AY114</f>
        <v>A</v>
      </c>
      <c r="AZ117" s="167">
        <f t="shared" si="76"/>
        <v>0</v>
      </c>
      <c r="BA117" s="167" t="str">
        <f>'DATA SISWA'!BA114</f>
        <v>C</v>
      </c>
      <c r="BB117" s="168">
        <f t="shared" si="51"/>
        <v>1.75</v>
      </c>
      <c r="BC117" s="167" t="str">
        <f>'DATA SISWA'!BC114</f>
        <v>A</v>
      </c>
      <c r="BD117" s="167">
        <f t="shared" si="77"/>
        <v>1.75</v>
      </c>
      <c r="BE117" s="167" t="str">
        <f>'DATA SISWA'!BE114</f>
        <v>A</v>
      </c>
      <c r="BF117" s="168">
        <f t="shared" si="52"/>
        <v>0</v>
      </c>
      <c r="BG117" s="167" t="str">
        <f>'DATA SISWA'!BG114</f>
        <v>B</v>
      </c>
      <c r="BH117" s="167">
        <f t="shared" si="78"/>
        <v>0</v>
      </c>
      <c r="BI117" s="167" t="str">
        <f>'DATA SISWA'!BI114</f>
        <v>B</v>
      </c>
      <c r="BJ117" s="168">
        <f t="shared" si="53"/>
        <v>1.75</v>
      </c>
      <c r="BK117" s="167" t="str">
        <f>'DATA SISWA'!BK114</f>
        <v>D</v>
      </c>
      <c r="BL117" s="167">
        <f t="shared" si="79"/>
        <v>0</v>
      </c>
      <c r="BM117" s="167" t="str">
        <f>'DATA SISWA'!BM114</f>
        <v>E</v>
      </c>
      <c r="BN117" s="168">
        <f t="shared" si="54"/>
        <v>1.75</v>
      </c>
      <c r="BO117" s="167" t="str">
        <f>'DATA SISWA'!BO114</f>
        <v>E</v>
      </c>
      <c r="BP117" s="167">
        <f t="shared" si="80"/>
        <v>1.75</v>
      </c>
      <c r="BQ117" s="167" t="str">
        <f>'DATA SISWA'!BQ114</f>
        <v>A</v>
      </c>
      <c r="BR117" s="168">
        <f t="shared" si="55"/>
        <v>0</v>
      </c>
      <c r="BS117" s="167" t="str">
        <f>'DATA SISWA'!BS114</f>
        <v>B</v>
      </c>
      <c r="BT117" s="167">
        <f t="shared" si="81"/>
        <v>0</v>
      </c>
      <c r="BU117" s="167" t="str">
        <f>'DATA SISWA'!BU114</f>
        <v>D</v>
      </c>
      <c r="BV117" s="168">
        <f t="shared" si="56"/>
        <v>1.75</v>
      </c>
      <c r="BW117" s="167" t="str">
        <f>'DATA SISWA'!BW114</f>
        <v>E</v>
      </c>
      <c r="BX117" s="167">
        <f t="shared" si="82"/>
        <v>0</v>
      </c>
      <c r="BY117" s="167" t="str">
        <f>'DATA SISWA'!BY114</f>
        <v>C</v>
      </c>
      <c r="BZ117" s="168">
        <f t="shared" si="57"/>
        <v>0</v>
      </c>
      <c r="CA117" s="167" t="str">
        <f>'DATA SISWA'!CA114</f>
        <v>D</v>
      </c>
      <c r="CB117" s="167">
        <f t="shared" si="83"/>
        <v>0</v>
      </c>
      <c r="CC117" s="167" t="str">
        <f>'DATA SISWA'!CC114</f>
        <v>B</v>
      </c>
      <c r="CD117" s="168">
        <f t="shared" si="58"/>
        <v>0</v>
      </c>
      <c r="CE117" s="167" t="str">
        <f>'DATA SISWA'!CE114</f>
        <v>D</v>
      </c>
      <c r="CF117" s="167">
        <f t="shared" si="84"/>
        <v>1.75</v>
      </c>
      <c r="CG117" s="167" t="str">
        <f>'DATA SISWA'!CG114</f>
        <v>E</v>
      </c>
      <c r="CH117" s="168">
        <f t="shared" si="59"/>
        <v>0</v>
      </c>
      <c r="CI117" s="85">
        <f>'DATA SISWA'!CI114</f>
        <v>2</v>
      </c>
      <c r="CJ117" s="85">
        <f>'DATA SISWA'!CJ114</f>
        <v>5</v>
      </c>
      <c r="CK117" s="85">
        <f>'DATA SISWA'!CK114</f>
        <v>3</v>
      </c>
      <c r="CL117" s="85">
        <f>'DATA SISWA'!CL114</f>
        <v>6</v>
      </c>
      <c r="CM117" s="85">
        <f>'DATA SISWA'!CM114</f>
        <v>5</v>
      </c>
      <c r="CN117" s="96">
        <f>'DATA SISWA'!CN114</f>
        <v>14</v>
      </c>
      <c r="CO117" s="96">
        <f>'DATA SISWA'!CO114</f>
        <v>26</v>
      </c>
      <c r="CP117" s="66">
        <f>'DATA SISWA'!CQ114</f>
        <v>45.5</v>
      </c>
      <c r="CQ117" s="67">
        <f t="shared" si="85"/>
        <v>45.5</v>
      </c>
      <c r="CR117" s="65" t="str">
        <f t="shared" si="86"/>
        <v>-</v>
      </c>
      <c r="CS117" s="65" t="str">
        <f t="shared" si="87"/>
        <v>v</v>
      </c>
      <c r="CT117" s="64" t="str">
        <f t="shared" si="88"/>
        <v>Remedial</v>
      </c>
    </row>
    <row r="118" spans="1:98" x14ac:dyDescent="0.25">
      <c r="A118" s="86">
        <v>100</v>
      </c>
      <c r="B118" s="152" t="str">
        <f>'DATA SISWA'!C115</f>
        <v>06-</v>
      </c>
      <c r="C118" s="112" t="str">
        <f>'DATA SISWA'!D115</f>
        <v>005-</v>
      </c>
      <c r="D118" s="112" t="str">
        <f>'DATA SISWA'!E115</f>
        <v>104-</v>
      </c>
      <c r="E118" s="153">
        <f>'DATA SISWA'!F115</f>
        <v>9</v>
      </c>
      <c r="F118" s="95" t="str">
        <f>'DATA SISWA'!B115</f>
        <v>WINNA APRIANA</v>
      </c>
      <c r="G118" s="166" t="str">
        <f>'DATA SISWA'!G115</f>
        <v>C</v>
      </c>
      <c r="H118" s="167">
        <f t="shared" si="60"/>
        <v>1.75</v>
      </c>
      <c r="I118" s="166" t="str">
        <f>'DATA SISWA'!I115</f>
        <v>E</v>
      </c>
      <c r="J118" s="167">
        <f t="shared" si="61"/>
        <v>1.75</v>
      </c>
      <c r="K118" s="166" t="str">
        <f>'DATA SISWA'!K115</f>
        <v>E</v>
      </c>
      <c r="L118" s="167">
        <f t="shared" si="62"/>
        <v>1.75</v>
      </c>
      <c r="M118" s="166" t="str">
        <f>'DATA SISWA'!M115</f>
        <v>B</v>
      </c>
      <c r="N118" s="167">
        <f t="shared" si="63"/>
        <v>1.75</v>
      </c>
      <c r="O118" s="166" t="str">
        <f>'DATA SISWA'!O115</f>
        <v>E</v>
      </c>
      <c r="P118" s="167">
        <f t="shared" si="64"/>
        <v>0</v>
      </c>
      <c r="Q118" s="166" t="str">
        <f>'DATA SISWA'!Q115</f>
        <v>B</v>
      </c>
      <c r="R118" s="167">
        <f t="shared" si="65"/>
        <v>1.75</v>
      </c>
      <c r="S118" s="166" t="str">
        <f>'DATA SISWA'!S115</f>
        <v>B</v>
      </c>
      <c r="T118" s="167">
        <f t="shared" si="66"/>
        <v>0</v>
      </c>
      <c r="U118" s="166" t="str">
        <f>'DATA SISWA'!U115</f>
        <v>C</v>
      </c>
      <c r="V118" s="167">
        <f t="shared" si="67"/>
        <v>0</v>
      </c>
      <c r="W118" s="166" t="str">
        <f>'DATA SISWA'!W115</f>
        <v>B</v>
      </c>
      <c r="X118" s="167">
        <f t="shared" si="68"/>
        <v>0</v>
      </c>
      <c r="Y118" s="166" t="str">
        <f>'DATA SISWA'!Y115</f>
        <v>A</v>
      </c>
      <c r="Z118" s="167">
        <f t="shared" si="69"/>
        <v>0</v>
      </c>
      <c r="AA118" s="166" t="str">
        <f>'DATA SISWA'!AA115</f>
        <v>C</v>
      </c>
      <c r="AB118" s="167">
        <f t="shared" si="70"/>
        <v>1.75</v>
      </c>
      <c r="AC118" s="167" t="str">
        <f>'DATA SISWA'!AC115</f>
        <v>B</v>
      </c>
      <c r="AD118" s="168">
        <f t="shared" si="45"/>
        <v>1.75</v>
      </c>
      <c r="AE118" s="167" t="str">
        <f>'DATA SISWA'!AE115</f>
        <v>A</v>
      </c>
      <c r="AF118" s="167">
        <f t="shared" si="71"/>
        <v>1.75</v>
      </c>
      <c r="AG118" s="167" t="str">
        <f>'DATA SISWA'!AG115</f>
        <v>B</v>
      </c>
      <c r="AH118" s="168">
        <f t="shared" si="46"/>
        <v>0</v>
      </c>
      <c r="AI118" s="167" t="str">
        <f>'DATA SISWA'!AI115</f>
        <v>C</v>
      </c>
      <c r="AJ118" s="167">
        <f t="shared" si="72"/>
        <v>0</v>
      </c>
      <c r="AK118" s="167" t="str">
        <f>'DATA SISWA'!AK115</f>
        <v>C</v>
      </c>
      <c r="AL118" s="168">
        <f t="shared" si="47"/>
        <v>1.75</v>
      </c>
      <c r="AM118" s="167" t="str">
        <f>'DATA SISWA'!AM115</f>
        <v>E</v>
      </c>
      <c r="AN118" s="167">
        <f t="shared" si="73"/>
        <v>0</v>
      </c>
      <c r="AO118" s="167" t="str">
        <f>'DATA SISWA'!AO115</f>
        <v>C</v>
      </c>
      <c r="AP118" s="168">
        <f t="shared" si="48"/>
        <v>1.75</v>
      </c>
      <c r="AQ118" s="167" t="str">
        <f>'DATA SISWA'!AQ115</f>
        <v>C</v>
      </c>
      <c r="AR118" s="167">
        <f t="shared" si="74"/>
        <v>1.75</v>
      </c>
      <c r="AS118" s="167" t="str">
        <f>'DATA SISWA'!AS115</f>
        <v>B</v>
      </c>
      <c r="AT118" s="168">
        <f t="shared" si="49"/>
        <v>0</v>
      </c>
      <c r="AU118" s="167" t="str">
        <f>'DATA SISWA'!AU115</f>
        <v>B</v>
      </c>
      <c r="AV118" s="167">
        <f t="shared" si="75"/>
        <v>1.75</v>
      </c>
      <c r="AW118" s="167" t="str">
        <f>'DATA SISWA'!AW115</f>
        <v>D</v>
      </c>
      <c r="AX118" s="168">
        <f t="shared" si="50"/>
        <v>0</v>
      </c>
      <c r="AY118" s="167" t="str">
        <f>'DATA SISWA'!AY115</f>
        <v>D</v>
      </c>
      <c r="AZ118" s="167">
        <f t="shared" si="76"/>
        <v>0</v>
      </c>
      <c r="BA118" s="167" t="str">
        <f>'DATA SISWA'!BA115</f>
        <v>D</v>
      </c>
      <c r="BB118" s="168">
        <f t="shared" si="51"/>
        <v>0</v>
      </c>
      <c r="BC118" s="167" t="str">
        <f>'DATA SISWA'!BC115</f>
        <v>A</v>
      </c>
      <c r="BD118" s="167">
        <f t="shared" si="77"/>
        <v>1.75</v>
      </c>
      <c r="BE118" s="167" t="str">
        <f>'DATA SISWA'!BE115</f>
        <v>C</v>
      </c>
      <c r="BF118" s="168">
        <f t="shared" si="52"/>
        <v>0</v>
      </c>
      <c r="BG118" s="167" t="str">
        <f>'DATA SISWA'!BG115</f>
        <v>D</v>
      </c>
      <c r="BH118" s="167">
        <f t="shared" si="78"/>
        <v>0</v>
      </c>
      <c r="BI118" s="167" t="str">
        <f>'DATA SISWA'!BI115</f>
        <v>C</v>
      </c>
      <c r="BJ118" s="168">
        <f t="shared" si="53"/>
        <v>0</v>
      </c>
      <c r="BK118" s="167" t="str">
        <f>'DATA SISWA'!BK115</f>
        <v>E</v>
      </c>
      <c r="BL118" s="167">
        <f t="shared" si="79"/>
        <v>0</v>
      </c>
      <c r="BM118" s="167" t="str">
        <f>'DATA SISWA'!BM115</f>
        <v>E</v>
      </c>
      <c r="BN118" s="168">
        <f t="shared" si="54"/>
        <v>1.75</v>
      </c>
      <c r="BO118" s="167" t="str">
        <f>'DATA SISWA'!BO115</f>
        <v>C</v>
      </c>
      <c r="BP118" s="167">
        <f t="shared" si="80"/>
        <v>0</v>
      </c>
      <c r="BQ118" s="167" t="str">
        <f>'DATA SISWA'!BQ115</f>
        <v>D</v>
      </c>
      <c r="BR118" s="168">
        <f t="shared" si="55"/>
        <v>1.75</v>
      </c>
      <c r="BS118" s="167" t="str">
        <f>'DATA SISWA'!BS115</f>
        <v>C</v>
      </c>
      <c r="BT118" s="167">
        <f t="shared" si="81"/>
        <v>0</v>
      </c>
      <c r="BU118" s="167" t="str">
        <f>'DATA SISWA'!BU115</f>
        <v>D</v>
      </c>
      <c r="BV118" s="168">
        <f t="shared" si="56"/>
        <v>1.75</v>
      </c>
      <c r="BW118" s="167" t="str">
        <f>'DATA SISWA'!BW115</f>
        <v>D</v>
      </c>
      <c r="BX118" s="167">
        <f t="shared" si="82"/>
        <v>0</v>
      </c>
      <c r="BY118" s="167" t="str">
        <f>'DATA SISWA'!BY115</f>
        <v>B</v>
      </c>
      <c r="BZ118" s="168">
        <f t="shared" si="57"/>
        <v>0</v>
      </c>
      <c r="CA118" s="167" t="str">
        <f>'DATA SISWA'!CA115</f>
        <v>A</v>
      </c>
      <c r="CB118" s="167">
        <f t="shared" si="83"/>
        <v>1.75</v>
      </c>
      <c r="CC118" s="167" t="str">
        <f>'DATA SISWA'!CC115</f>
        <v>A</v>
      </c>
      <c r="CD118" s="168">
        <f t="shared" si="58"/>
        <v>1.75</v>
      </c>
      <c r="CE118" s="167" t="str">
        <f>'DATA SISWA'!CE115</f>
        <v>D</v>
      </c>
      <c r="CF118" s="167">
        <f t="shared" si="84"/>
        <v>1.75</v>
      </c>
      <c r="CG118" s="167" t="str">
        <f>'DATA SISWA'!CG115</f>
        <v>C</v>
      </c>
      <c r="CH118" s="168">
        <f t="shared" si="59"/>
        <v>1.75</v>
      </c>
      <c r="CI118" s="85">
        <f>'DATA SISWA'!CI115</f>
        <v>2</v>
      </c>
      <c r="CJ118" s="85">
        <f>'DATA SISWA'!CJ115</f>
        <v>2</v>
      </c>
      <c r="CK118" s="85">
        <f>'DATA SISWA'!CK115</f>
        <v>3</v>
      </c>
      <c r="CL118" s="85">
        <f>'DATA SISWA'!CL115</f>
        <v>5</v>
      </c>
      <c r="CM118" s="85">
        <f>'DATA SISWA'!CM115</f>
        <v>6</v>
      </c>
      <c r="CN118" s="96">
        <f>'DATA SISWA'!CN115</f>
        <v>20</v>
      </c>
      <c r="CO118" s="96">
        <f>'DATA SISWA'!CO115</f>
        <v>20</v>
      </c>
      <c r="CP118" s="66">
        <f>'DATA SISWA'!CQ115</f>
        <v>53</v>
      </c>
      <c r="CQ118" s="67">
        <f t="shared" si="85"/>
        <v>53</v>
      </c>
      <c r="CR118" s="65" t="str">
        <f t="shared" si="86"/>
        <v>-</v>
      </c>
      <c r="CS118" s="65" t="str">
        <f t="shared" si="87"/>
        <v>v</v>
      </c>
      <c r="CT118" s="64" t="str">
        <f t="shared" si="88"/>
        <v>Remedial</v>
      </c>
    </row>
    <row r="119" spans="1:98" x14ac:dyDescent="0.25">
      <c r="A119" s="87">
        <v>101</v>
      </c>
      <c r="B119" s="152" t="str">
        <f>'DATA SISWA'!C116</f>
        <v>06-</v>
      </c>
      <c r="C119" s="112" t="str">
        <f>'DATA SISWA'!D116</f>
        <v>005-</v>
      </c>
      <c r="D119" s="112" t="str">
        <f>'DATA SISWA'!E116</f>
        <v>105-</v>
      </c>
      <c r="E119" s="153">
        <f>'DATA SISWA'!F116</f>
        <v>8</v>
      </c>
      <c r="F119" s="95" t="str">
        <f>'DATA SISWA'!B116</f>
        <v>YULIANA RAHAYU</v>
      </c>
      <c r="G119" s="166" t="str">
        <f>'DATA SISWA'!G116</f>
        <v>C</v>
      </c>
      <c r="H119" s="167">
        <f t="shared" si="60"/>
        <v>1.75</v>
      </c>
      <c r="I119" s="166" t="str">
        <f>'DATA SISWA'!I116</f>
        <v>E</v>
      </c>
      <c r="J119" s="167">
        <f t="shared" si="61"/>
        <v>1.75</v>
      </c>
      <c r="K119" s="166" t="str">
        <f>'DATA SISWA'!K116</f>
        <v>E</v>
      </c>
      <c r="L119" s="167">
        <f t="shared" si="62"/>
        <v>1.75</v>
      </c>
      <c r="M119" s="166" t="str">
        <f>'DATA SISWA'!M116</f>
        <v>B</v>
      </c>
      <c r="N119" s="167">
        <f t="shared" si="63"/>
        <v>1.75</v>
      </c>
      <c r="O119" s="166" t="str">
        <f>'DATA SISWA'!O116</f>
        <v>B</v>
      </c>
      <c r="P119" s="167">
        <f t="shared" si="64"/>
        <v>1.75</v>
      </c>
      <c r="Q119" s="166" t="str">
        <f>'DATA SISWA'!Q116</f>
        <v>B</v>
      </c>
      <c r="R119" s="167">
        <f t="shared" si="65"/>
        <v>1.75</v>
      </c>
      <c r="S119" s="166" t="str">
        <f>'DATA SISWA'!S116</f>
        <v>D</v>
      </c>
      <c r="T119" s="167">
        <f t="shared" si="66"/>
        <v>1.75</v>
      </c>
      <c r="U119" s="166" t="str">
        <f>'DATA SISWA'!U116</f>
        <v>C</v>
      </c>
      <c r="V119" s="167">
        <f t="shared" si="67"/>
        <v>0</v>
      </c>
      <c r="W119" s="166" t="str">
        <f>'DATA SISWA'!W116</f>
        <v>B</v>
      </c>
      <c r="X119" s="167">
        <f t="shared" si="68"/>
        <v>0</v>
      </c>
      <c r="Y119" s="166" t="str">
        <f>'DATA SISWA'!Y116</f>
        <v>E</v>
      </c>
      <c r="Z119" s="167">
        <f t="shared" si="69"/>
        <v>0</v>
      </c>
      <c r="AA119" s="166" t="str">
        <f>'DATA SISWA'!AA116</f>
        <v>C</v>
      </c>
      <c r="AB119" s="167">
        <f t="shared" si="70"/>
        <v>1.75</v>
      </c>
      <c r="AC119" s="167" t="str">
        <f>'DATA SISWA'!AC116</f>
        <v>B</v>
      </c>
      <c r="AD119" s="168">
        <f t="shared" si="45"/>
        <v>1.75</v>
      </c>
      <c r="AE119" s="167" t="str">
        <f>'DATA SISWA'!AE116</f>
        <v>A</v>
      </c>
      <c r="AF119" s="167">
        <f t="shared" si="71"/>
        <v>1.75</v>
      </c>
      <c r="AG119" s="167" t="str">
        <f>'DATA SISWA'!AG116</f>
        <v>B</v>
      </c>
      <c r="AH119" s="168">
        <f t="shared" si="46"/>
        <v>0</v>
      </c>
      <c r="AI119" s="167" t="str">
        <f>'DATA SISWA'!AI116</f>
        <v>C</v>
      </c>
      <c r="AJ119" s="167">
        <f t="shared" si="72"/>
        <v>0</v>
      </c>
      <c r="AK119" s="167" t="str">
        <f>'DATA SISWA'!AK116</f>
        <v>E</v>
      </c>
      <c r="AL119" s="168">
        <f t="shared" si="47"/>
        <v>0</v>
      </c>
      <c r="AM119" s="167" t="str">
        <f>'DATA SISWA'!AM116</f>
        <v>E</v>
      </c>
      <c r="AN119" s="167">
        <f t="shared" si="73"/>
        <v>0</v>
      </c>
      <c r="AO119" s="167" t="str">
        <f>'DATA SISWA'!AO116</f>
        <v>C</v>
      </c>
      <c r="AP119" s="168">
        <f t="shared" si="48"/>
        <v>1.75</v>
      </c>
      <c r="AQ119" s="167" t="str">
        <f>'DATA SISWA'!AQ116</f>
        <v>C</v>
      </c>
      <c r="AR119" s="167">
        <f t="shared" si="74"/>
        <v>1.75</v>
      </c>
      <c r="AS119" s="167" t="str">
        <f>'DATA SISWA'!AS116</f>
        <v>C</v>
      </c>
      <c r="AT119" s="168">
        <f t="shared" si="49"/>
        <v>0</v>
      </c>
      <c r="AU119" s="167" t="str">
        <f>'DATA SISWA'!AU116</f>
        <v>B</v>
      </c>
      <c r="AV119" s="167">
        <f t="shared" si="75"/>
        <v>1.75</v>
      </c>
      <c r="AW119" s="167" t="str">
        <f>'DATA SISWA'!AW116</f>
        <v>A</v>
      </c>
      <c r="AX119" s="168">
        <f t="shared" si="50"/>
        <v>1.75</v>
      </c>
      <c r="AY119" s="167" t="str">
        <f>'DATA SISWA'!AY116</f>
        <v>D</v>
      </c>
      <c r="AZ119" s="167">
        <f t="shared" si="76"/>
        <v>0</v>
      </c>
      <c r="BA119" s="167" t="str">
        <f>'DATA SISWA'!BA116</f>
        <v>E</v>
      </c>
      <c r="BB119" s="168">
        <f t="shared" si="51"/>
        <v>0</v>
      </c>
      <c r="BC119" s="167" t="str">
        <f>'DATA SISWA'!BC116</f>
        <v>A</v>
      </c>
      <c r="BD119" s="167">
        <f t="shared" si="77"/>
        <v>1.75</v>
      </c>
      <c r="BE119" s="167" t="str">
        <f>'DATA SISWA'!BE116</f>
        <v>A</v>
      </c>
      <c r="BF119" s="168">
        <f t="shared" si="52"/>
        <v>0</v>
      </c>
      <c r="BG119" s="167" t="str">
        <f>'DATA SISWA'!BG116</f>
        <v>E</v>
      </c>
      <c r="BH119" s="167">
        <f t="shared" si="78"/>
        <v>1.75</v>
      </c>
      <c r="BI119" s="167" t="str">
        <f>'DATA SISWA'!BI116</f>
        <v>B</v>
      </c>
      <c r="BJ119" s="168">
        <f t="shared" si="53"/>
        <v>1.75</v>
      </c>
      <c r="BK119" s="167" t="str">
        <f>'DATA SISWA'!BK116</f>
        <v>E</v>
      </c>
      <c r="BL119" s="167">
        <f t="shared" si="79"/>
        <v>0</v>
      </c>
      <c r="BM119" s="167" t="str">
        <f>'DATA SISWA'!BM116</f>
        <v>E</v>
      </c>
      <c r="BN119" s="168">
        <f t="shared" si="54"/>
        <v>1.75</v>
      </c>
      <c r="BO119" s="167" t="str">
        <f>'DATA SISWA'!BO116</f>
        <v>E</v>
      </c>
      <c r="BP119" s="167">
        <f t="shared" si="80"/>
        <v>1.75</v>
      </c>
      <c r="BQ119" s="167" t="str">
        <f>'DATA SISWA'!BQ116</f>
        <v>D</v>
      </c>
      <c r="BR119" s="168">
        <f t="shared" si="55"/>
        <v>1.75</v>
      </c>
      <c r="BS119" s="167" t="str">
        <f>'DATA SISWA'!BS116</f>
        <v>E</v>
      </c>
      <c r="BT119" s="167">
        <f t="shared" si="81"/>
        <v>1.75</v>
      </c>
      <c r="BU119" s="167" t="str">
        <f>'DATA SISWA'!BU116</f>
        <v>D</v>
      </c>
      <c r="BV119" s="168">
        <f t="shared" si="56"/>
        <v>1.75</v>
      </c>
      <c r="BW119" s="167" t="str">
        <f>'DATA SISWA'!BW116</f>
        <v>A</v>
      </c>
      <c r="BX119" s="167">
        <f t="shared" si="82"/>
        <v>1.75</v>
      </c>
      <c r="BY119" s="167" t="str">
        <f>'DATA SISWA'!BY116</f>
        <v>A</v>
      </c>
      <c r="BZ119" s="168">
        <f t="shared" si="57"/>
        <v>0</v>
      </c>
      <c r="CA119" s="167" t="str">
        <f>'DATA SISWA'!CA116</f>
        <v>A</v>
      </c>
      <c r="CB119" s="167">
        <f t="shared" si="83"/>
        <v>1.75</v>
      </c>
      <c r="CC119" s="167" t="str">
        <f>'DATA SISWA'!CC116</f>
        <v>D</v>
      </c>
      <c r="CD119" s="168">
        <f t="shared" si="58"/>
        <v>0</v>
      </c>
      <c r="CE119" s="167" t="str">
        <f>'DATA SISWA'!CE116</f>
        <v>D</v>
      </c>
      <c r="CF119" s="167">
        <f t="shared" si="84"/>
        <v>1.75</v>
      </c>
      <c r="CG119" s="167" t="str">
        <f>'DATA SISWA'!CG116</f>
        <v>C</v>
      </c>
      <c r="CH119" s="168">
        <f t="shared" si="59"/>
        <v>1.75</v>
      </c>
      <c r="CI119" s="85">
        <f>'DATA SISWA'!CI116</f>
        <v>3</v>
      </c>
      <c r="CJ119" s="85">
        <f>'DATA SISWA'!CJ116</f>
        <v>5</v>
      </c>
      <c r="CK119" s="85">
        <f>'DATA SISWA'!CK116</f>
        <v>7</v>
      </c>
      <c r="CL119" s="85">
        <f>'DATA SISWA'!CL116</f>
        <v>6</v>
      </c>
      <c r="CM119" s="85">
        <f>'DATA SISWA'!CM116</f>
        <v>7</v>
      </c>
      <c r="CN119" s="96">
        <f>'DATA SISWA'!CN116</f>
        <v>26</v>
      </c>
      <c r="CO119" s="96">
        <f>'DATA SISWA'!CO116</f>
        <v>14</v>
      </c>
      <c r="CP119" s="66">
        <f>'DATA SISWA'!CQ116</f>
        <v>73.5</v>
      </c>
      <c r="CQ119" s="67">
        <f t="shared" si="85"/>
        <v>73.5</v>
      </c>
      <c r="CR119" s="65" t="str">
        <f t="shared" si="86"/>
        <v>v</v>
      </c>
      <c r="CS119" s="65" t="str">
        <f t="shared" si="87"/>
        <v>-</v>
      </c>
      <c r="CT119" s="64" t="str">
        <f t="shared" si="88"/>
        <v>Tuntas</v>
      </c>
    </row>
    <row r="120" spans="1:98" x14ac:dyDescent="0.25">
      <c r="A120" s="86">
        <v>102</v>
      </c>
      <c r="B120" s="152" t="str">
        <f>'DATA SISWA'!C117</f>
        <v>06-</v>
      </c>
      <c r="C120" s="112" t="str">
        <f>'DATA SISWA'!D117</f>
        <v>005-</v>
      </c>
      <c r="D120" s="112" t="str">
        <f>'DATA SISWA'!E117</f>
        <v>106-</v>
      </c>
      <c r="E120" s="153">
        <f>'DATA SISWA'!F117</f>
        <v>7</v>
      </c>
      <c r="F120" s="95" t="str">
        <f>'DATA SISWA'!B117</f>
        <v>ZULFATUL MAULA</v>
      </c>
      <c r="G120" s="166" t="str">
        <f>'DATA SISWA'!G117</f>
        <v>B</v>
      </c>
      <c r="H120" s="167">
        <f t="shared" si="60"/>
        <v>0</v>
      </c>
      <c r="I120" s="166" t="str">
        <f>'DATA SISWA'!I117</f>
        <v>D</v>
      </c>
      <c r="J120" s="167">
        <f t="shared" si="61"/>
        <v>0</v>
      </c>
      <c r="K120" s="166" t="str">
        <f>'DATA SISWA'!K117</f>
        <v>E</v>
      </c>
      <c r="L120" s="167">
        <f t="shared" si="62"/>
        <v>1.75</v>
      </c>
      <c r="M120" s="166" t="str">
        <f>'DATA SISWA'!M117</f>
        <v>B</v>
      </c>
      <c r="N120" s="167">
        <f t="shared" si="63"/>
        <v>1.75</v>
      </c>
      <c r="O120" s="166" t="str">
        <f>'DATA SISWA'!O117</f>
        <v>A</v>
      </c>
      <c r="P120" s="167">
        <f t="shared" si="64"/>
        <v>0</v>
      </c>
      <c r="Q120" s="166" t="str">
        <f>'DATA SISWA'!Q117</f>
        <v>D</v>
      </c>
      <c r="R120" s="167">
        <f t="shared" si="65"/>
        <v>0</v>
      </c>
      <c r="S120" s="166" t="str">
        <f>'DATA SISWA'!S117</f>
        <v>D</v>
      </c>
      <c r="T120" s="167">
        <f t="shared" si="66"/>
        <v>1.75</v>
      </c>
      <c r="U120" s="166" t="str">
        <f>'DATA SISWA'!U117</f>
        <v>C</v>
      </c>
      <c r="V120" s="167">
        <f t="shared" si="67"/>
        <v>0</v>
      </c>
      <c r="W120" s="166" t="str">
        <f>'DATA SISWA'!W117</f>
        <v>E</v>
      </c>
      <c r="X120" s="167">
        <f t="shared" si="68"/>
        <v>0</v>
      </c>
      <c r="Y120" s="166" t="str">
        <f>'DATA SISWA'!Y117</f>
        <v>D</v>
      </c>
      <c r="Z120" s="167">
        <f t="shared" si="69"/>
        <v>0</v>
      </c>
      <c r="AA120" s="166" t="str">
        <f>'DATA SISWA'!AA117</f>
        <v>B</v>
      </c>
      <c r="AB120" s="167">
        <f t="shared" si="70"/>
        <v>0</v>
      </c>
      <c r="AC120" s="167" t="str">
        <f>'DATA SISWA'!AC117</f>
        <v>E</v>
      </c>
      <c r="AD120" s="168">
        <f t="shared" si="45"/>
        <v>0</v>
      </c>
      <c r="AE120" s="167" t="str">
        <f>'DATA SISWA'!AE117</f>
        <v>C</v>
      </c>
      <c r="AF120" s="167">
        <f t="shared" si="71"/>
        <v>0</v>
      </c>
      <c r="AG120" s="167" t="str">
        <f>'DATA SISWA'!AG117</f>
        <v>A</v>
      </c>
      <c r="AH120" s="168">
        <f t="shared" si="46"/>
        <v>1.75</v>
      </c>
      <c r="AI120" s="167" t="str">
        <f>'DATA SISWA'!AI117</f>
        <v>A</v>
      </c>
      <c r="AJ120" s="167">
        <f t="shared" si="72"/>
        <v>0</v>
      </c>
      <c r="AK120" s="167" t="str">
        <f>'DATA SISWA'!AK117</f>
        <v>B</v>
      </c>
      <c r="AL120" s="168">
        <f t="shared" si="47"/>
        <v>0</v>
      </c>
      <c r="AM120" s="167" t="str">
        <f>'DATA SISWA'!AM117</f>
        <v>E</v>
      </c>
      <c r="AN120" s="167">
        <f t="shared" si="73"/>
        <v>0</v>
      </c>
      <c r="AO120" s="167" t="str">
        <f>'DATA SISWA'!AO117</f>
        <v>A</v>
      </c>
      <c r="AP120" s="168">
        <f t="shared" si="48"/>
        <v>0</v>
      </c>
      <c r="AQ120" s="167" t="str">
        <f>'DATA SISWA'!AQ117</f>
        <v>D</v>
      </c>
      <c r="AR120" s="167">
        <f t="shared" si="74"/>
        <v>0</v>
      </c>
      <c r="AS120" s="167" t="str">
        <f>'DATA SISWA'!AS117</f>
        <v>C</v>
      </c>
      <c r="AT120" s="168">
        <f t="shared" si="49"/>
        <v>0</v>
      </c>
      <c r="AU120" s="167" t="str">
        <f>'DATA SISWA'!AU117</f>
        <v>B</v>
      </c>
      <c r="AV120" s="167">
        <f t="shared" si="75"/>
        <v>1.75</v>
      </c>
      <c r="AW120" s="167" t="str">
        <f>'DATA SISWA'!AW117</f>
        <v>D</v>
      </c>
      <c r="AX120" s="168">
        <f t="shared" si="50"/>
        <v>0</v>
      </c>
      <c r="AY120" s="167" t="str">
        <f>'DATA SISWA'!AY117</f>
        <v>D</v>
      </c>
      <c r="AZ120" s="167">
        <f t="shared" si="76"/>
        <v>0</v>
      </c>
      <c r="BA120" s="167" t="str">
        <f>'DATA SISWA'!BA117</f>
        <v>A</v>
      </c>
      <c r="BB120" s="168">
        <f t="shared" si="51"/>
        <v>0</v>
      </c>
      <c r="BC120" s="167" t="str">
        <f>'DATA SISWA'!BC117</f>
        <v>E</v>
      </c>
      <c r="BD120" s="167">
        <f t="shared" si="77"/>
        <v>0</v>
      </c>
      <c r="BE120" s="167" t="str">
        <f>'DATA SISWA'!BE117</f>
        <v>C</v>
      </c>
      <c r="BF120" s="168">
        <f t="shared" si="52"/>
        <v>0</v>
      </c>
      <c r="BG120" s="167" t="str">
        <f>'DATA SISWA'!BG117</f>
        <v>E</v>
      </c>
      <c r="BH120" s="167">
        <f t="shared" si="78"/>
        <v>1.75</v>
      </c>
      <c r="BI120" s="167" t="str">
        <f>'DATA SISWA'!BI117</f>
        <v>D</v>
      </c>
      <c r="BJ120" s="168">
        <f t="shared" si="53"/>
        <v>0</v>
      </c>
      <c r="BK120" s="167" t="str">
        <f>'DATA SISWA'!BK117</f>
        <v>C</v>
      </c>
      <c r="BL120" s="167">
        <f t="shared" si="79"/>
        <v>0</v>
      </c>
      <c r="BM120" s="167" t="str">
        <f>'DATA SISWA'!BM117</f>
        <v>E</v>
      </c>
      <c r="BN120" s="168">
        <f t="shared" si="54"/>
        <v>1.75</v>
      </c>
      <c r="BO120" s="167" t="str">
        <f>'DATA SISWA'!BO117</f>
        <v>E</v>
      </c>
      <c r="BP120" s="167">
        <f t="shared" si="80"/>
        <v>1.75</v>
      </c>
      <c r="BQ120" s="167" t="str">
        <f>'DATA SISWA'!BQ117</f>
        <v>D</v>
      </c>
      <c r="BR120" s="168">
        <f t="shared" si="55"/>
        <v>1.75</v>
      </c>
      <c r="BS120" s="167" t="str">
        <f>'DATA SISWA'!BS117</f>
        <v>B</v>
      </c>
      <c r="BT120" s="167">
        <f t="shared" si="81"/>
        <v>0</v>
      </c>
      <c r="BU120" s="167" t="str">
        <f>'DATA SISWA'!BU117</f>
        <v>C</v>
      </c>
      <c r="BV120" s="168">
        <f t="shared" si="56"/>
        <v>0</v>
      </c>
      <c r="BW120" s="167" t="str">
        <f>'DATA SISWA'!BW117</f>
        <v>A</v>
      </c>
      <c r="BX120" s="167">
        <f t="shared" si="82"/>
        <v>1.75</v>
      </c>
      <c r="BY120" s="167" t="str">
        <f>'DATA SISWA'!BY117</f>
        <v>D</v>
      </c>
      <c r="BZ120" s="168">
        <f t="shared" si="57"/>
        <v>1.75</v>
      </c>
      <c r="CA120" s="167" t="str">
        <f>'DATA SISWA'!CA117</f>
        <v>A</v>
      </c>
      <c r="CB120" s="167">
        <f t="shared" si="83"/>
        <v>1.75</v>
      </c>
      <c r="CC120" s="167" t="str">
        <f>'DATA SISWA'!CC117</f>
        <v>D</v>
      </c>
      <c r="CD120" s="168">
        <f t="shared" si="58"/>
        <v>0</v>
      </c>
      <c r="CE120" s="167" t="str">
        <f>'DATA SISWA'!CE117</f>
        <v>D</v>
      </c>
      <c r="CF120" s="167">
        <f t="shared" si="84"/>
        <v>1.75</v>
      </c>
      <c r="CG120" s="167" t="str">
        <f>'DATA SISWA'!CG117</f>
        <v>B</v>
      </c>
      <c r="CH120" s="168">
        <f t="shared" si="59"/>
        <v>0</v>
      </c>
      <c r="CI120" s="85">
        <f>'DATA SISWA'!CI117</f>
        <v>0</v>
      </c>
      <c r="CJ120" s="85">
        <f>'DATA SISWA'!CJ117</f>
        <v>5</v>
      </c>
      <c r="CK120" s="85">
        <f>'DATA SISWA'!CK117</f>
        <v>4</v>
      </c>
      <c r="CL120" s="85">
        <f>'DATA SISWA'!CL117</f>
        <v>5</v>
      </c>
      <c r="CM120" s="85">
        <f>'DATA SISWA'!CM117</f>
        <v>2</v>
      </c>
      <c r="CN120" s="96">
        <f>'DATA SISWA'!CN117</f>
        <v>13</v>
      </c>
      <c r="CO120" s="96">
        <f>'DATA SISWA'!CO117</f>
        <v>27</v>
      </c>
      <c r="CP120" s="66">
        <f>'DATA SISWA'!CQ117</f>
        <v>38.75</v>
      </c>
      <c r="CQ120" s="67">
        <f t="shared" si="85"/>
        <v>38.75</v>
      </c>
      <c r="CR120" s="65" t="str">
        <f t="shared" si="86"/>
        <v>-</v>
      </c>
      <c r="CS120" s="65" t="str">
        <f t="shared" si="87"/>
        <v>v</v>
      </c>
      <c r="CT120" s="64" t="str">
        <f t="shared" si="88"/>
        <v>Remedial</v>
      </c>
    </row>
    <row r="121" spans="1:98" x14ac:dyDescent="0.25">
      <c r="A121" s="87">
        <v>103</v>
      </c>
      <c r="B121" s="152" t="str">
        <f>'DATA SISWA'!C118</f>
        <v>06-</v>
      </c>
      <c r="C121" s="112" t="str">
        <f>'DATA SISWA'!D118</f>
        <v>005-</v>
      </c>
      <c r="D121" s="112" t="str">
        <f>'DATA SISWA'!E118</f>
        <v>015-</v>
      </c>
      <c r="E121" s="153">
        <f>'DATA SISWA'!F118</f>
        <v>2</v>
      </c>
      <c r="F121" s="95" t="str">
        <f>'DATA SISWA'!B118</f>
        <v>NADINNY EFRINANDA PUTRI</v>
      </c>
      <c r="G121" s="166" t="str">
        <f>'DATA SISWA'!G118</f>
        <v>C</v>
      </c>
      <c r="H121" s="167">
        <f t="shared" si="60"/>
        <v>1.75</v>
      </c>
      <c r="I121" s="166" t="str">
        <f>'DATA SISWA'!I118</f>
        <v>D</v>
      </c>
      <c r="J121" s="167">
        <f t="shared" si="61"/>
        <v>0</v>
      </c>
      <c r="K121" s="166" t="str">
        <f>'DATA SISWA'!K118</f>
        <v>E</v>
      </c>
      <c r="L121" s="167">
        <f t="shared" si="62"/>
        <v>1.75</v>
      </c>
      <c r="M121" s="166" t="str">
        <f>'DATA SISWA'!M118</f>
        <v>B</v>
      </c>
      <c r="N121" s="167">
        <f t="shared" si="63"/>
        <v>1.75</v>
      </c>
      <c r="O121" s="166" t="str">
        <f>'DATA SISWA'!O118</f>
        <v>B</v>
      </c>
      <c r="P121" s="167">
        <f t="shared" si="64"/>
        <v>1.75</v>
      </c>
      <c r="Q121" s="166" t="str">
        <f>'DATA SISWA'!Q118</f>
        <v>B</v>
      </c>
      <c r="R121" s="167">
        <f t="shared" si="65"/>
        <v>1.75</v>
      </c>
      <c r="S121" s="166" t="str">
        <f>'DATA SISWA'!S118</f>
        <v>D</v>
      </c>
      <c r="T121" s="167">
        <f t="shared" si="66"/>
        <v>1.75</v>
      </c>
      <c r="U121" s="166" t="str">
        <f>'DATA SISWA'!U118</f>
        <v>C</v>
      </c>
      <c r="V121" s="167">
        <f t="shared" si="67"/>
        <v>0</v>
      </c>
      <c r="W121" s="166" t="str">
        <f>'DATA SISWA'!W118</f>
        <v>A</v>
      </c>
      <c r="X121" s="167">
        <f t="shared" si="68"/>
        <v>1.75</v>
      </c>
      <c r="Y121" s="166" t="str">
        <f>'DATA SISWA'!Y118</f>
        <v>B</v>
      </c>
      <c r="Z121" s="167">
        <f t="shared" si="69"/>
        <v>0</v>
      </c>
      <c r="AA121" s="166" t="str">
        <f>'DATA SISWA'!AA118</f>
        <v>A</v>
      </c>
      <c r="AB121" s="167">
        <f t="shared" si="70"/>
        <v>0</v>
      </c>
      <c r="AC121" s="167" t="str">
        <f>'DATA SISWA'!AC118</f>
        <v>D</v>
      </c>
      <c r="AD121" s="168">
        <f t="shared" si="45"/>
        <v>0</v>
      </c>
      <c r="AE121" s="167" t="str">
        <f>'DATA SISWA'!AE118</f>
        <v>A</v>
      </c>
      <c r="AF121" s="167">
        <f t="shared" si="71"/>
        <v>1.75</v>
      </c>
      <c r="AG121" s="167" t="str">
        <f>'DATA SISWA'!AG118</f>
        <v>B</v>
      </c>
      <c r="AH121" s="168">
        <f t="shared" si="46"/>
        <v>0</v>
      </c>
      <c r="AI121" s="167" t="str">
        <f>'DATA SISWA'!AI118</f>
        <v>B</v>
      </c>
      <c r="AJ121" s="167">
        <f t="shared" si="72"/>
        <v>0</v>
      </c>
      <c r="AK121" s="167" t="str">
        <f>'DATA SISWA'!AK118</f>
        <v>C</v>
      </c>
      <c r="AL121" s="168">
        <f t="shared" si="47"/>
        <v>1.75</v>
      </c>
      <c r="AM121" s="167" t="str">
        <f>'DATA SISWA'!AM118</f>
        <v>E</v>
      </c>
      <c r="AN121" s="167">
        <f t="shared" si="73"/>
        <v>0</v>
      </c>
      <c r="AO121" s="167" t="str">
        <f>'DATA SISWA'!AO118</f>
        <v>C</v>
      </c>
      <c r="AP121" s="168">
        <f t="shared" si="48"/>
        <v>1.75</v>
      </c>
      <c r="AQ121" s="167" t="str">
        <f>'DATA SISWA'!AQ118</f>
        <v>C</v>
      </c>
      <c r="AR121" s="167">
        <f t="shared" si="74"/>
        <v>1.75</v>
      </c>
      <c r="AS121" s="167" t="str">
        <f>'DATA SISWA'!AS118</f>
        <v>B</v>
      </c>
      <c r="AT121" s="168">
        <f t="shared" si="49"/>
        <v>0</v>
      </c>
      <c r="AU121" s="167" t="str">
        <f>'DATA SISWA'!AU118</f>
        <v>A</v>
      </c>
      <c r="AV121" s="167">
        <f t="shared" si="75"/>
        <v>0</v>
      </c>
      <c r="AW121" s="167" t="str">
        <f>'DATA SISWA'!AW118</f>
        <v>A</v>
      </c>
      <c r="AX121" s="168">
        <f t="shared" si="50"/>
        <v>1.75</v>
      </c>
      <c r="AY121" s="167" t="str">
        <f>'DATA SISWA'!AY118</f>
        <v>D</v>
      </c>
      <c r="AZ121" s="167">
        <f t="shared" si="76"/>
        <v>0</v>
      </c>
      <c r="BA121" s="167" t="str">
        <f>'DATA SISWA'!BA118</f>
        <v>D</v>
      </c>
      <c r="BB121" s="168">
        <f t="shared" si="51"/>
        <v>0</v>
      </c>
      <c r="BC121" s="167" t="str">
        <f>'DATA SISWA'!BC118</f>
        <v>A</v>
      </c>
      <c r="BD121" s="167">
        <f t="shared" si="77"/>
        <v>1.75</v>
      </c>
      <c r="BE121" s="167" t="str">
        <f>'DATA SISWA'!BE118</f>
        <v>D</v>
      </c>
      <c r="BF121" s="168">
        <f t="shared" si="52"/>
        <v>0</v>
      </c>
      <c r="BG121" s="167" t="str">
        <f>'DATA SISWA'!BG118</f>
        <v>A</v>
      </c>
      <c r="BH121" s="167">
        <f t="shared" si="78"/>
        <v>0</v>
      </c>
      <c r="BI121" s="167" t="str">
        <f>'DATA SISWA'!BI118</f>
        <v>B</v>
      </c>
      <c r="BJ121" s="168">
        <f t="shared" si="53"/>
        <v>1.75</v>
      </c>
      <c r="BK121" s="167" t="str">
        <f>'DATA SISWA'!BK118</f>
        <v>B</v>
      </c>
      <c r="BL121" s="167">
        <f t="shared" si="79"/>
        <v>1.75</v>
      </c>
      <c r="BM121" s="167" t="str">
        <f>'DATA SISWA'!BM118</f>
        <v>E</v>
      </c>
      <c r="BN121" s="168">
        <f t="shared" si="54"/>
        <v>1.75</v>
      </c>
      <c r="BO121" s="167" t="str">
        <f>'DATA SISWA'!BO118</f>
        <v>E</v>
      </c>
      <c r="BP121" s="167">
        <f t="shared" si="80"/>
        <v>1.75</v>
      </c>
      <c r="BQ121" s="167" t="str">
        <f>'DATA SISWA'!BQ118</f>
        <v>D</v>
      </c>
      <c r="BR121" s="168">
        <f t="shared" si="55"/>
        <v>1.75</v>
      </c>
      <c r="BS121" s="167" t="str">
        <f>'DATA SISWA'!BS118</f>
        <v>E</v>
      </c>
      <c r="BT121" s="167">
        <f t="shared" si="81"/>
        <v>1.75</v>
      </c>
      <c r="BU121" s="167" t="str">
        <f>'DATA SISWA'!BU118</f>
        <v>D</v>
      </c>
      <c r="BV121" s="168">
        <f t="shared" si="56"/>
        <v>1.75</v>
      </c>
      <c r="BW121" s="167" t="str">
        <f>'DATA SISWA'!BW118</f>
        <v>C</v>
      </c>
      <c r="BX121" s="167">
        <f t="shared" si="82"/>
        <v>0</v>
      </c>
      <c r="BY121" s="167" t="str">
        <f>'DATA SISWA'!BY118</f>
        <v>A</v>
      </c>
      <c r="BZ121" s="168">
        <f t="shared" si="57"/>
        <v>0</v>
      </c>
      <c r="CA121" s="167" t="str">
        <f>'DATA SISWA'!CA118</f>
        <v>A</v>
      </c>
      <c r="CB121" s="167">
        <f t="shared" si="83"/>
        <v>1.75</v>
      </c>
      <c r="CC121" s="167" t="str">
        <f>'DATA SISWA'!CC118</f>
        <v>D</v>
      </c>
      <c r="CD121" s="168">
        <f t="shared" si="58"/>
        <v>0</v>
      </c>
      <c r="CE121" s="167" t="str">
        <f>'DATA SISWA'!CE118</f>
        <v>D</v>
      </c>
      <c r="CF121" s="167">
        <f t="shared" si="84"/>
        <v>1.75</v>
      </c>
      <c r="CG121" s="167" t="str">
        <f>'DATA SISWA'!CG118</f>
        <v>E</v>
      </c>
      <c r="CH121" s="168">
        <f t="shared" si="59"/>
        <v>0</v>
      </c>
      <c r="CI121" s="85">
        <f>'DATA SISWA'!CI118</f>
        <v>2</v>
      </c>
      <c r="CJ121" s="85">
        <f>'DATA SISWA'!CJ118</f>
        <v>5</v>
      </c>
      <c r="CK121" s="85">
        <f>'DATA SISWA'!CK118</f>
        <v>5</v>
      </c>
      <c r="CL121" s="85">
        <f>'DATA SISWA'!CL118</f>
        <v>5</v>
      </c>
      <c r="CM121" s="85">
        <f>'DATA SISWA'!CM118</f>
        <v>6</v>
      </c>
      <c r="CN121" s="96">
        <f>'DATA SISWA'!CN118</f>
        <v>22</v>
      </c>
      <c r="CO121" s="96">
        <f>'DATA SISWA'!CO118</f>
        <v>18</v>
      </c>
      <c r="CP121" s="66">
        <f>'DATA SISWA'!CQ118</f>
        <v>61.5</v>
      </c>
      <c r="CQ121" s="67">
        <f t="shared" si="85"/>
        <v>61.5</v>
      </c>
      <c r="CR121" s="65" t="str">
        <f t="shared" si="86"/>
        <v>v</v>
      </c>
      <c r="CS121" s="65" t="str">
        <f t="shared" si="87"/>
        <v>-</v>
      </c>
      <c r="CT121" s="64" t="str">
        <f t="shared" si="88"/>
        <v>Tuntas</v>
      </c>
    </row>
    <row r="122" spans="1:98" x14ac:dyDescent="0.25">
      <c r="A122" s="86">
        <v>104</v>
      </c>
      <c r="B122" s="152" t="str">
        <f>'DATA SISWA'!C119</f>
        <v>06-</v>
      </c>
      <c r="C122" s="112" t="str">
        <f>'DATA SISWA'!D119</f>
        <v>005-</v>
      </c>
      <c r="D122" s="112" t="str">
        <f>'DATA SISWA'!E119</f>
        <v>016-</v>
      </c>
      <c r="E122" s="153">
        <f>'DATA SISWA'!F119</f>
        <v>9</v>
      </c>
      <c r="F122" s="95" t="str">
        <f>'DATA SISWA'!B119</f>
        <v>SEPHIA PERMATA ARISANDI</v>
      </c>
      <c r="G122" s="166" t="str">
        <f>'DATA SISWA'!G119</f>
        <v>C</v>
      </c>
      <c r="H122" s="167">
        <f t="shared" si="60"/>
        <v>1.75</v>
      </c>
      <c r="I122" s="166" t="str">
        <f>'DATA SISWA'!I119</f>
        <v>E</v>
      </c>
      <c r="J122" s="167">
        <f t="shared" si="61"/>
        <v>1.75</v>
      </c>
      <c r="K122" s="166" t="str">
        <f>'DATA SISWA'!K119</f>
        <v>E</v>
      </c>
      <c r="L122" s="167">
        <f t="shared" si="62"/>
        <v>1.75</v>
      </c>
      <c r="M122" s="166" t="str">
        <f>'DATA SISWA'!M119</f>
        <v>B</v>
      </c>
      <c r="N122" s="167">
        <f t="shared" si="63"/>
        <v>1.75</v>
      </c>
      <c r="O122" s="166" t="str">
        <f>'DATA SISWA'!O119</f>
        <v>E</v>
      </c>
      <c r="P122" s="167">
        <f t="shared" si="64"/>
        <v>0</v>
      </c>
      <c r="Q122" s="166" t="str">
        <f>'DATA SISWA'!Q119</f>
        <v>B</v>
      </c>
      <c r="R122" s="167">
        <f t="shared" si="65"/>
        <v>1.75</v>
      </c>
      <c r="S122" s="166" t="str">
        <f>'DATA SISWA'!S119</f>
        <v>D</v>
      </c>
      <c r="T122" s="167">
        <f t="shared" si="66"/>
        <v>1.75</v>
      </c>
      <c r="U122" s="166" t="str">
        <f>'DATA SISWA'!U119</f>
        <v>C</v>
      </c>
      <c r="V122" s="167">
        <f t="shared" si="67"/>
        <v>0</v>
      </c>
      <c r="W122" s="166" t="str">
        <f>'DATA SISWA'!W119</f>
        <v>B</v>
      </c>
      <c r="X122" s="167">
        <f t="shared" si="68"/>
        <v>0</v>
      </c>
      <c r="Y122" s="166" t="str">
        <f>'DATA SISWA'!Y119</f>
        <v>C</v>
      </c>
      <c r="Z122" s="167">
        <f t="shared" si="69"/>
        <v>1.75</v>
      </c>
      <c r="AA122" s="166" t="str">
        <f>'DATA SISWA'!AA119</f>
        <v>D</v>
      </c>
      <c r="AB122" s="167">
        <f t="shared" si="70"/>
        <v>0</v>
      </c>
      <c r="AC122" s="167" t="str">
        <f>'DATA SISWA'!AC119</f>
        <v>E</v>
      </c>
      <c r="AD122" s="168">
        <f t="shared" si="45"/>
        <v>0</v>
      </c>
      <c r="AE122" s="167" t="str">
        <f>'DATA SISWA'!AE119</f>
        <v>E</v>
      </c>
      <c r="AF122" s="167">
        <f t="shared" si="71"/>
        <v>0</v>
      </c>
      <c r="AG122" s="167" t="str">
        <f>'DATA SISWA'!AG119</f>
        <v>B</v>
      </c>
      <c r="AH122" s="168">
        <f t="shared" si="46"/>
        <v>0</v>
      </c>
      <c r="AI122" s="167" t="str">
        <f>'DATA SISWA'!AI119</f>
        <v>A</v>
      </c>
      <c r="AJ122" s="167">
        <f t="shared" si="72"/>
        <v>0</v>
      </c>
      <c r="AK122" s="167" t="str">
        <f>'DATA SISWA'!AK119</f>
        <v>D</v>
      </c>
      <c r="AL122" s="168">
        <f t="shared" si="47"/>
        <v>0</v>
      </c>
      <c r="AM122" s="167" t="str">
        <f>'DATA SISWA'!AM119</f>
        <v>E</v>
      </c>
      <c r="AN122" s="167">
        <f t="shared" si="73"/>
        <v>0</v>
      </c>
      <c r="AO122" s="167" t="str">
        <f>'DATA SISWA'!AO119</f>
        <v>C</v>
      </c>
      <c r="AP122" s="168">
        <f t="shared" si="48"/>
        <v>1.75</v>
      </c>
      <c r="AQ122" s="167" t="str">
        <f>'DATA SISWA'!AQ119</f>
        <v>C</v>
      </c>
      <c r="AR122" s="167">
        <f t="shared" si="74"/>
        <v>1.75</v>
      </c>
      <c r="AS122" s="167" t="str">
        <f>'DATA SISWA'!AS119</f>
        <v>C</v>
      </c>
      <c r="AT122" s="168">
        <f t="shared" si="49"/>
        <v>0</v>
      </c>
      <c r="AU122" s="167" t="str">
        <f>'DATA SISWA'!AU119</f>
        <v>B</v>
      </c>
      <c r="AV122" s="167">
        <f t="shared" si="75"/>
        <v>1.75</v>
      </c>
      <c r="AW122" s="167" t="str">
        <f>'DATA SISWA'!AW119</f>
        <v>D</v>
      </c>
      <c r="AX122" s="168">
        <f t="shared" si="50"/>
        <v>0</v>
      </c>
      <c r="AY122" s="167" t="str">
        <f>'DATA SISWA'!AY119</f>
        <v>B</v>
      </c>
      <c r="AZ122" s="167">
        <f t="shared" si="76"/>
        <v>0</v>
      </c>
      <c r="BA122" s="167" t="str">
        <f>'DATA SISWA'!BA119</f>
        <v>E</v>
      </c>
      <c r="BB122" s="168">
        <f t="shared" si="51"/>
        <v>0</v>
      </c>
      <c r="BC122" s="167" t="str">
        <f>'DATA SISWA'!BC119</f>
        <v>A</v>
      </c>
      <c r="BD122" s="167">
        <f t="shared" si="77"/>
        <v>1.75</v>
      </c>
      <c r="BE122" s="167" t="str">
        <f>'DATA SISWA'!BE119</f>
        <v>B</v>
      </c>
      <c r="BF122" s="168">
        <f t="shared" si="52"/>
        <v>0</v>
      </c>
      <c r="BG122" s="167" t="str">
        <f>'DATA SISWA'!BG119</f>
        <v>E</v>
      </c>
      <c r="BH122" s="167">
        <f t="shared" si="78"/>
        <v>1.75</v>
      </c>
      <c r="BI122" s="167" t="str">
        <f>'DATA SISWA'!BI119</f>
        <v>B</v>
      </c>
      <c r="BJ122" s="168">
        <f t="shared" si="53"/>
        <v>1.75</v>
      </c>
      <c r="BK122" s="167" t="str">
        <f>'DATA SISWA'!BK119</f>
        <v>E</v>
      </c>
      <c r="BL122" s="167">
        <f t="shared" si="79"/>
        <v>0</v>
      </c>
      <c r="BM122" s="167" t="str">
        <f>'DATA SISWA'!BM119</f>
        <v>E</v>
      </c>
      <c r="BN122" s="168">
        <f t="shared" si="54"/>
        <v>1.75</v>
      </c>
      <c r="BO122" s="167" t="str">
        <f>'DATA SISWA'!BO119</f>
        <v>E</v>
      </c>
      <c r="BP122" s="167">
        <f t="shared" si="80"/>
        <v>1.75</v>
      </c>
      <c r="BQ122" s="167" t="str">
        <f>'DATA SISWA'!BQ119</f>
        <v>D</v>
      </c>
      <c r="BR122" s="168">
        <f t="shared" si="55"/>
        <v>1.75</v>
      </c>
      <c r="BS122" s="167" t="str">
        <f>'DATA SISWA'!BS119</f>
        <v>E</v>
      </c>
      <c r="BT122" s="167">
        <f t="shared" si="81"/>
        <v>1.75</v>
      </c>
      <c r="BU122" s="167" t="str">
        <f>'DATA SISWA'!BU119</f>
        <v>D</v>
      </c>
      <c r="BV122" s="168">
        <f t="shared" si="56"/>
        <v>1.75</v>
      </c>
      <c r="BW122" s="167" t="str">
        <f>'DATA SISWA'!BW119</f>
        <v>D</v>
      </c>
      <c r="BX122" s="167">
        <f t="shared" si="82"/>
        <v>0</v>
      </c>
      <c r="BY122" s="167" t="str">
        <f>'DATA SISWA'!BY119</f>
        <v>E</v>
      </c>
      <c r="BZ122" s="168">
        <f t="shared" si="57"/>
        <v>0</v>
      </c>
      <c r="CA122" s="167" t="str">
        <f>'DATA SISWA'!CA119</f>
        <v>A</v>
      </c>
      <c r="CB122" s="167">
        <f t="shared" si="83"/>
        <v>1.75</v>
      </c>
      <c r="CC122" s="167" t="str">
        <f>'DATA SISWA'!CC119</f>
        <v>D</v>
      </c>
      <c r="CD122" s="168">
        <f t="shared" si="58"/>
        <v>0</v>
      </c>
      <c r="CE122" s="167" t="str">
        <f>'DATA SISWA'!CE119</f>
        <v>D</v>
      </c>
      <c r="CF122" s="167">
        <f t="shared" si="84"/>
        <v>1.75</v>
      </c>
      <c r="CG122" s="167" t="str">
        <f>'DATA SISWA'!CG119</f>
        <v>E</v>
      </c>
      <c r="CH122" s="168">
        <f t="shared" si="59"/>
        <v>0</v>
      </c>
      <c r="CI122" s="85">
        <f>'DATA SISWA'!CI119</f>
        <v>2</v>
      </c>
      <c r="CJ122" s="85">
        <f>'DATA SISWA'!CJ119</f>
        <v>5</v>
      </c>
      <c r="CK122" s="85">
        <f>'DATA SISWA'!CK119</f>
        <v>6</v>
      </c>
      <c r="CL122" s="85">
        <f>'DATA SISWA'!CL119</f>
        <v>5</v>
      </c>
      <c r="CM122" s="85">
        <f>'DATA SISWA'!CM119</f>
        <v>6</v>
      </c>
      <c r="CN122" s="96">
        <f>'DATA SISWA'!CN119</f>
        <v>20</v>
      </c>
      <c r="CO122" s="96">
        <f>'DATA SISWA'!CO119</f>
        <v>20</v>
      </c>
      <c r="CP122" s="66">
        <f>'DATA SISWA'!CQ119</f>
        <v>59</v>
      </c>
      <c r="CQ122" s="67">
        <f t="shared" si="85"/>
        <v>59</v>
      </c>
      <c r="CR122" s="65" t="str">
        <f t="shared" si="86"/>
        <v>v</v>
      </c>
      <c r="CS122" s="65" t="str">
        <f t="shared" si="87"/>
        <v>-</v>
      </c>
      <c r="CT122" s="64" t="str">
        <f t="shared" si="88"/>
        <v>Tuntas</v>
      </c>
    </row>
    <row r="123" spans="1:98" x14ac:dyDescent="0.25">
      <c r="A123" s="87">
        <v>105</v>
      </c>
      <c r="B123" s="152" t="str">
        <f>'DATA SISWA'!C120</f>
        <v>06-</v>
      </c>
      <c r="C123" s="112" t="str">
        <f>'DATA SISWA'!D120</f>
        <v>005-</v>
      </c>
      <c r="D123" s="112" t="str">
        <f>'DATA SISWA'!E120</f>
        <v>017-</v>
      </c>
      <c r="E123" s="153">
        <f>'DATA SISWA'!F120</f>
        <v>8</v>
      </c>
      <c r="F123" s="95" t="str">
        <f>'DATA SISWA'!B120</f>
        <v>VIRA RAMADHANI</v>
      </c>
      <c r="G123" s="166" t="str">
        <f>'DATA SISWA'!G120</f>
        <v>C</v>
      </c>
      <c r="H123" s="167">
        <f t="shared" si="60"/>
        <v>1.75</v>
      </c>
      <c r="I123" s="166" t="str">
        <f>'DATA SISWA'!I120</f>
        <v>E</v>
      </c>
      <c r="J123" s="167">
        <f t="shared" si="61"/>
        <v>1.75</v>
      </c>
      <c r="K123" s="166" t="str">
        <f>'DATA SISWA'!K120</f>
        <v>E</v>
      </c>
      <c r="L123" s="167">
        <f t="shared" si="62"/>
        <v>1.75</v>
      </c>
      <c r="M123" s="166" t="str">
        <f>'DATA SISWA'!M120</f>
        <v>B</v>
      </c>
      <c r="N123" s="167">
        <f t="shared" si="63"/>
        <v>1.75</v>
      </c>
      <c r="O123" s="166" t="str">
        <f>'DATA SISWA'!O120</f>
        <v>D</v>
      </c>
      <c r="P123" s="167">
        <f t="shared" si="64"/>
        <v>0</v>
      </c>
      <c r="Q123" s="166" t="str">
        <f>'DATA SISWA'!Q120</f>
        <v>E</v>
      </c>
      <c r="R123" s="167">
        <f t="shared" si="65"/>
        <v>0</v>
      </c>
      <c r="S123" s="166" t="str">
        <f>'DATA SISWA'!S120</f>
        <v>D</v>
      </c>
      <c r="T123" s="167">
        <f t="shared" si="66"/>
        <v>1.75</v>
      </c>
      <c r="U123" s="166" t="str">
        <f>'DATA SISWA'!U120</f>
        <v>C</v>
      </c>
      <c r="V123" s="167">
        <f t="shared" si="67"/>
        <v>0</v>
      </c>
      <c r="W123" s="166" t="str">
        <f>'DATA SISWA'!W120</f>
        <v>A</v>
      </c>
      <c r="X123" s="167">
        <f t="shared" si="68"/>
        <v>1.75</v>
      </c>
      <c r="Y123" s="166" t="str">
        <f>'DATA SISWA'!Y120</f>
        <v>C</v>
      </c>
      <c r="Z123" s="167">
        <f t="shared" si="69"/>
        <v>1.75</v>
      </c>
      <c r="AA123" s="166" t="str">
        <f>'DATA SISWA'!AA120</f>
        <v>C</v>
      </c>
      <c r="AB123" s="167">
        <f t="shared" si="70"/>
        <v>1.75</v>
      </c>
      <c r="AC123" s="167" t="str">
        <f>'DATA SISWA'!AC120</f>
        <v>B</v>
      </c>
      <c r="AD123" s="168">
        <f>IF(AC123=$AC$16,1.75,0)</f>
        <v>1.75</v>
      </c>
      <c r="AE123" s="167" t="str">
        <f>'DATA SISWA'!AE120</f>
        <v>A</v>
      </c>
      <c r="AF123" s="167">
        <f t="shared" si="71"/>
        <v>1.75</v>
      </c>
      <c r="AG123" s="167" t="str">
        <f>'DATA SISWA'!AG120</f>
        <v>B</v>
      </c>
      <c r="AH123" s="168">
        <f>IF(AG123=$AG$16,1.75,0)</f>
        <v>0</v>
      </c>
      <c r="AI123" s="167" t="str">
        <f>'DATA SISWA'!AI120</f>
        <v>C</v>
      </c>
      <c r="AJ123" s="167">
        <f t="shared" si="72"/>
        <v>0</v>
      </c>
      <c r="AK123" s="167" t="str">
        <f>'DATA SISWA'!AK120</f>
        <v>C</v>
      </c>
      <c r="AL123" s="168">
        <f>IF(AK123=$AK$16,1.75,0)</f>
        <v>1.75</v>
      </c>
      <c r="AM123" s="167" t="str">
        <f>'DATA SISWA'!AM120</f>
        <v>E</v>
      </c>
      <c r="AN123" s="167">
        <f t="shared" si="73"/>
        <v>0</v>
      </c>
      <c r="AO123" s="167" t="str">
        <f>'DATA SISWA'!AO120</f>
        <v>C</v>
      </c>
      <c r="AP123" s="168">
        <f>IF(AO123=$AO$16,1.75,0)</f>
        <v>1.75</v>
      </c>
      <c r="AQ123" s="167" t="str">
        <f>'DATA SISWA'!AQ120</f>
        <v>C</v>
      </c>
      <c r="AR123" s="167">
        <f t="shared" si="74"/>
        <v>1.75</v>
      </c>
      <c r="AS123" s="167" t="str">
        <f>'DATA SISWA'!AS120</f>
        <v>C</v>
      </c>
      <c r="AT123" s="168">
        <f>IF(AS123=$AS$16,1.75,0)</f>
        <v>0</v>
      </c>
      <c r="AU123" s="167" t="str">
        <f>'DATA SISWA'!AU120</f>
        <v>B</v>
      </c>
      <c r="AV123" s="167">
        <f t="shared" si="75"/>
        <v>1.75</v>
      </c>
      <c r="AW123" s="167" t="str">
        <f>'DATA SISWA'!AW120</f>
        <v>D</v>
      </c>
      <c r="AX123" s="168">
        <f>IF(AW123=$AW$16,1.75,0)</f>
        <v>0</v>
      </c>
      <c r="AY123" s="167" t="str">
        <f>'DATA SISWA'!AY120</f>
        <v>D</v>
      </c>
      <c r="AZ123" s="167">
        <f t="shared" si="76"/>
        <v>0</v>
      </c>
      <c r="BA123" s="167" t="str">
        <f>'DATA SISWA'!BA120</f>
        <v>E</v>
      </c>
      <c r="BB123" s="168">
        <f>IF(BA123=$BA$16,1.75,0)</f>
        <v>0</v>
      </c>
      <c r="BC123" s="167" t="str">
        <f>'DATA SISWA'!BC120</f>
        <v>A</v>
      </c>
      <c r="BD123" s="167">
        <f t="shared" si="77"/>
        <v>1.75</v>
      </c>
      <c r="BE123" s="167" t="str">
        <f>'DATA SISWA'!BE120</f>
        <v>D</v>
      </c>
      <c r="BF123" s="168">
        <f>IF(BE123=$BE$16,1.75,0)</f>
        <v>0</v>
      </c>
      <c r="BG123" s="167" t="str">
        <f>'DATA SISWA'!BG120</f>
        <v>E</v>
      </c>
      <c r="BH123" s="167">
        <f t="shared" si="78"/>
        <v>1.75</v>
      </c>
      <c r="BI123" s="167" t="str">
        <f>'DATA SISWA'!BI120</f>
        <v>E</v>
      </c>
      <c r="BJ123" s="168">
        <f>IF(BI123=$BI$16,1.75,0)</f>
        <v>0</v>
      </c>
      <c r="BK123" s="167" t="str">
        <f>'DATA SISWA'!BK120</f>
        <v>B</v>
      </c>
      <c r="BL123" s="167">
        <f t="shared" si="79"/>
        <v>1.75</v>
      </c>
      <c r="BM123" s="167" t="str">
        <f>'DATA SISWA'!BM120</f>
        <v>E</v>
      </c>
      <c r="BN123" s="168">
        <f>IF(BM123=$BM$16,1.75,0)</f>
        <v>1.75</v>
      </c>
      <c r="BO123" s="167" t="str">
        <f>'DATA SISWA'!BO120</f>
        <v>A</v>
      </c>
      <c r="BP123" s="167">
        <f t="shared" si="80"/>
        <v>0</v>
      </c>
      <c r="BQ123" s="167" t="str">
        <f>'DATA SISWA'!BQ120</f>
        <v>D</v>
      </c>
      <c r="BR123" s="168">
        <f>IF(BQ123=$BQ$16,1.75,0)</f>
        <v>1.75</v>
      </c>
      <c r="BS123" s="167" t="str">
        <f>'DATA SISWA'!BS120</f>
        <v>E</v>
      </c>
      <c r="BT123" s="167">
        <f t="shared" si="81"/>
        <v>1.75</v>
      </c>
      <c r="BU123" s="167" t="str">
        <f>'DATA SISWA'!BU120</f>
        <v>D</v>
      </c>
      <c r="BV123" s="168">
        <f>IF(BU123=$BU$16,1.75,0)</f>
        <v>1.75</v>
      </c>
      <c r="BW123" s="167" t="str">
        <f>'DATA SISWA'!BW120</f>
        <v>C</v>
      </c>
      <c r="BX123" s="167">
        <f t="shared" si="82"/>
        <v>0</v>
      </c>
      <c r="BY123" s="167" t="str">
        <f>'DATA SISWA'!BY120</f>
        <v>D</v>
      </c>
      <c r="BZ123" s="168">
        <f>IF(BY123=$BY$16,1.75,0)</f>
        <v>1.75</v>
      </c>
      <c r="CA123" s="167" t="str">
        <f>'DATA SISWA'!CA120</f>
        <v>A</v>
      </c>
      <c r="CB123" s="167">
        <f t="shared" si="83"/>
        <v>1.75</v>
      </c>
      <c r="CC123" s="167" t="str">
        <f>'DATA SISWA'!CC120</f>
        <v>A</v>
      </c>
      <c r="CD123" s="168">
        <f>IF(CC123=$CC$16,1.75,0)</f>
        <v>1.75</v>
      </c>
      <c r="CE123" s="167" t="str">
        <f>'DATA SISWA'!CE120</f>
        <v>D</v>
      </c>
      <c r="CF123" s="167">
        <f t="shared" si="84"/>
        <v>1.75</v>
      </c>
      <c r="CG123" s="167" t="str">
        <f>'DATA SISWA'!CG120</f>
        <v>E</v>
      </c>
      <c r="CH123" s="168">
        <f>IF(CG123=$CG$16,1.75,0)</f>
        <v>0</v>
      </c>
      <c r="CI123" s="85">
        <f>'DATA SISWA'!CI120</f>
        <v>2</v>
      </c>
      <c r="CJ123" s="85">
        <f>'DATA SISWA'!CJ120</f>
        <v>5</v>
      </c>
      <c r="CK123" s="85">
        <f>'DATA SISWA'!CK120</f>
        <v>6</v>
      </c>
      <c r="CL123" s="85">
        <f>'DATA SISWA'!CL120</f>
        <v>5</v>
      </c>
      <c r="CM123" s="85">
        <f>'DATA SISWA'!CM120</f>
        <v>3</v>
      </c>
      <c r="CN123" s="96">
        <f>'DATA SISWA'!CN120</f>
        <v>25</v>
      </c>
      <c r="CO123" s="96">
        <f>'DATA SISWA'!CO120</f>
        <v>15</v>
      </c>
      <c r="CP123" s="66">
        <f>'DATA SISWA'!CQ120</f>
        <v>64.75</v>
      </c>
      <c r="CQ123" s="67">
        <f t="shared" si="85"/>
        <v>64.75</v>
      </c>
      <c r="CR123" s="65" t="str">
        <f t="shared" si="86"/>
        <v>v</v>
      </c>
      <c r="CS123" s="65" t="str">
        <f t="shared" si="87"/>
        <v>-</v>
      </c>
      <c r="CT123" s="64" t="str">
        <f t="shared" si="88"/>
        <v>Tuntas</v>
      </c>
    </row>
    <row r="124" spans="1:98" ht="15" customHeight="1" x14ac:dyDescent="0.25">
      <c r="A124" s="98"/>
      <c r="B124" s="270" t="s">
        <v>203</v>
      </c>
      <c r="C124" s="271"/>
      <c r="D124" s="271"/>
      <c r="E124" s="271"/>
      <c r="F124" s="272"/>
      <c r="G124" s="169">
        <f>SUM(H19:H123)</f>
        <v>147</v>
      </c>
      <c r="H124" s="170">
        <f>SUM(H19:H123)</f>
        <v>147</v>
      </c>
      <c r="I124" s="170">
        <f>SUM(J19:J123)</f>
        <v>98</v>
      </c>
      <c r="J124" s="113">
        <f>SUM(J19:J123)</f>
        <v>98</v>
      </c>
      <c r="K124" s="170">
        <f>SUM(L19:L123)</f>
        <v>159.25</v>
      </c>
      <c r="L124" s="113">
        <f>SUM(L19:L123)</f>
        <v>159.25</v>
      </c>
      <c r="M124" s="170">
        <f>SUM(N19:N123)</f>
        <v>131.25</v>
      </c>
      <c r="N124" s="113">
        <f>SUM(N19:N123)</f>
        <v>131.25</v>
      </c>
      <c r="O124" s="113">
        <f>SUM(P19:P123)</f>
        <v>28</v>
      </c>
      <c r="P124" s="113">
        <f>SUM(P19:P123)</f>
        <v>28</v>
      </c>
      <c r="Q124" s="113">
        <f>SUM(R19:R123)</f>
        <v>92.75</v>
      </c>
      <c r="R124" s="113">
        <f>SUM(R19:R123)</f>
        <v>92.75</v>
      </c>
      <c r="S124" s="113">
        <f>SUM(T19:T123)</f>
        <v>141.75</v>
      </c>
      <c r="T124" s="113">
        <f>SUM(T19:T123)</f>
        <v>141.75</v>
      </c>
      <c r="U124" s="113">
        <f>SUM(V19:V123)</f>
        <v>10.5</v>
      </c>
      <c r="V124" s="113">
        <f>SUM(V19:V123)</f>
        <v>10.5</v>
      </c>
      <c r="W124" s="113">
        <f>SUM(X19:X123)</f>
        <v>49</v>
      </c>
      <c r="X124" s="113">
        <f>SUM(X19:X123)</f>
        <v>49</v>
      </c>
      <c r="Y124" s="113">
        <f t="shared" ref="Y124" si="89">SUM(Z19:Z123)</f>
        <v>78.75</v>
      </c>
      <c r="Z124" s="113">
        <f t="shared" ref="Z124" si="90">SUM(Z19:Z123)</f>
        <v>78.75</v>
      </c>
      <c r="AA124" s="113">
        <f t="shared" ref="AA124" si="91">SUM(AB19:AB123)</f>
        <v>98</v>
      </c>
      <c r="AB124" s="113">
        <f>SUM(AB19:AB123)</f>
        <v>98</v>
      </c>
      <c r="AC124" s="113">
        <f>SUM(AD19:AD123)</f>
        <v>99.75</v>
      </c>
      <c r="AD124" s="113">
        <f>SUM(AD19:AD123)</f>
        <v>99.75</v>
      </c>
      <c r="AE124" s="113">
        <f>SUM(AF19:AF123)</f>
        <v>115.5</v>
      </c>
      <c r="AF124" s="113">
        <f>SUM(AF19:AF123)</f>
        <v>115.5</v>
      </c>
      <c r="AG124" s="113">
        <f>SUM(AH19:AH123)</f>
        <v>85.75</v>
      </c>
      <c r="AH124" s="113">
        <f>SUM(AH19:AH123)</f>
        <v>85.75</v>
      </c>
      <c r="AI124" s="113">
        <f>SUM(AJ19:AJ123)</f>
        <v>17.5</v>
      </c>
      <c r="AJ124" s="113">
        <f>SUM(AJ19:AJ123)</f>
        <v>17.5</v>
      </c>
      <c r="AK124" s="113">
        <f>SUM(AL19:AL123)</f>
        <v>84</v>
      </c>
      <c r="AL124" s="113">
        <f>SUM(AL19:AL123)</f>
        <v>84</v>
      </c>
      <c r="AM124" s="113">
        <f>SUM(AN19:AN123)</f>
        <v>40.25</v>
      </c>
      <c r="AN124" s="113">
        <f t="shared" ref="AN124" si="92">SUM(AN19:AN123)</f>
        <v>40.25</v>
      </c>
      <c r="AO124" s="113">
        <f>SUM(AP19:AP123)</f>
        <v>127.75</v>
      </c>
      <c r="AP124" s="113">
        <f>SUM(AP19:AP123)</f>
        <v>127.75</v>
      </c>
      <c r="AQ124" s="113">
        <f>SUM(AR19:AR123)</f>
        <v>155.75</v>
      </c>
      <c r="AR124" s="113">
        <f>SUM(AR19:AR123)</f>
        <v>155.75</v>
      </c>
      <c r="AS124" s="113">
        <f>SUM(AT19:AT123)</f>
        <v>26.25</v>
      </c>
      <c r="AT124" s="113">
        <f>SUM(AT19:AT123)</f>
        <v>26.25</v>
      </c>
      <c r="AU124" s="113">
        <f>SUM(AV19:AV123)</f>
        <v>164.5</v>
      </c>
      <c r="AV124" s="113">
        <f>SUM(AV19:AV123)</f>
        <v>164.5</v>
      </c>
      <c r="AW124" s="113">
        <f t="shared" ref="AW124" si="93">SUM(AX19:AX123)</f>
        <v>42</v>
      </c>
      <c r="AX124" s="113">
        <f t="shared" ref="AX124" si="94">SUM(AX19:AX123)</f>
        <v>42</v>
      </c>
      <c r="AY124" s="113">
        <f t="shared" ref="AY124" si="95">SUM(AZ19:AZ123)</f>
        <v>10.5</v>
      </c>
      <c r="AZ124" s="113">
        <f t="shared" ref="AZ124" si="96">SUM(AZ19:AZ123)</f>
        <v>10.5</v>
      </c>
      <c r="BA124" s="113">
        <f>SUM(BB19:BB123)</f>
        <v>10.5</v>
      </c>
      <c r="BB124" s="113">
        <f>SUM(BB19:BB123)</f>
        <v>10.5</v>
      </c>
      <c r="BC124" s="113">
        <f>SUM(BD19:BD123)</f>
        <v>134.75</v>
      </c>
      <c r="BD124" s="113">
        <f>SUM(BD19:BD123)</f>
        <v>134.75</v>
      </c>
      <c r="BE124" s="113">
        <f>SUM(BF19:BF123)</f>
        <v>36.75</v>
      </c>
      <c r="BF124" s="113">
        <f>SUM(BF19:BF123)</f>
        <v>36.75</v>
      </c>
      <c r="BG124" s="113">
        <f>SUM(BH19:BH123)</f>
        <v>126</v>
      </c>
      <c r="BH124" s="113">
        <f>SUM(BH19:BH123)</f>
        <v>126</v>
      </c>
      <c r="BI124" s="113">
        <f>SUM(BJ19:BJ123)</f>
        <v>127.75</v>
      </c>
      <c r="BJ124" s="113">
        <f>SUM(BJ19:BJ123)</f>
        <v>127.75</v>
      </c>
      <c r="BK124" s="113">
        <f t="shared" ref="BK124" si="97">SUM(BL19:BL123)</f>
        <v>66.5</v>
      </c>
      <c r="BL124" s="113">
        <f t="shared" ref="BL124" si="98">SUM(BL19:BL123)</f>
        <v>66.5</v>
      </c>
      <c r="BM124" s="113">
        <f t="shared" ref="BM124" si="99">SUM(BN19:BN123)</f>
        <v>176.75</v>
      </c>
      <c r="BN124" s="113">
        <f t="shared" ref="BN124" si="100">SUM(BN19:BN123)</f>
        <v>176.75</v>
      </c>
      <c r="BO124" s="113">
        <f t="shared" ref="BO124" si="101">SUM(BP19:BP123)</f>
        <v>94.5</v>
      </c>
      <c r="BP124" s="113">
        <f t="shared" ref="BP124" si="102">SUM(BP19:BP123)</f>
        <v>94.5</v>
      </c>
      <c r="BQ124" s="113">
        <f t="shared" ref="BQ124" si="103">SUM(BR19:BR123)</f>
        <v>168</v>
      </c>
      <c r="BR124" s="113">
        <f>SUM(BR19:BR123)</f>
        <v>168</v>
      </c>
      <c r="BS124" s="113">
        <f>SUM(BT19:BT123)</f>
        <v>113.75</v>
      </c>
      <c r="BT124" s="113">
        <f>SUM(BT19:BT123)</f>
        <v>113.75</v>
      </c>
      <c r="BU124" s="113">
        <f>SUM(BV19:BV123)</f>
        <v>141.75</v>
      </c>
      <c r="BV124" s="113">
        <f>SUM(BV19:BV123)</f>
        <v>141.75</v>
      </c>
      <c r="BW124" s="113">
        <f>SUM(BX19:BX123)</f>
        <v>71.75</v>
      </c>
      <c r="BX124" s="113">
        <f>SUM(BX19:BX123)</f>
        <v>71.75</v>
      </c>
      <c r="BY124" s="113">
        <f t="shared" ref="BY124" si="104">SUM(BZ19:BZ123)</f>
        <v>66.5</v>
      </c>
      <c r="BZ124" s="113">
        <f t="shared" ref="BZ124" si="105">SUM(BZ19:BZ123)</f>
        <v>66.5</v>
      </c>
      <c r="CA124" s="113">
        <f t="shared" ref="CA124" si="106">SUM(CB19:CB123)</f>
        <v>157.5</v>
      </c>
      <c r="CB124" s="113">
        <f t="shared" ref="CB124" si="107">SUM(CB19:CB123)</f>
        <v>157.5</v>
      </c>
      <c r="CC124" s="113">
        <f t="shared" ref="CC124" si="108">SUM(CD19:CD123)</f>
        <v>103.25</v>
      </c>
      <c r="CD124" s="113">
        <f t="shared" ref="CD124" si="109">SUM(CD19:CD123)</f>
        <v>103.25</v>
      </c>
      <c r="CE124" s="113">
        <f t="shared" ref="CE124" si="110">SUM(CF19:CF123)</f>
        <v>152.25</v>
      </c>
      <c r="CF124" s="113">
        <f>SUM(CF19:CF123)</f>
        <v>152.25</v>
      </c>
      <c r="CG124" s="113">
        <f>SUM(CH19:CH123)</f>
        <v>91</v>
      </c>
      <c r="CH124" s="113">
        <f t="shared" ref="CH124:CM124" si="111">SUM(CH19:CH123)</f>
        <v>91</v>
      </c>
      <c r="CI124" s="113">
        <f t="shared" si="111"/>
        <v>239</v>
      </c>
      <c r="CJ124" s="113">
        <f t="shared" si="111"/>
        <v>295</v>
      </c>
      <c r="CK124" s="113">
        <f t="shared" si="111"/>
        <v>465</v>
      </c>
      <c r="CL124" s="113">
        <f t="shared" si="111"/>
        <v>541</v>
      </c>
      <c r="CM124" s="113">
        <f t="shared" si="111"/>
        <v>525</v>
      </c>
      <c r="CN124" s="263" t="s">
        <v>19</v>
      </c>
      <c r="CO124" s="264"/>
      <c r="CP124" s="205">
        <f>SUM(CP19:CP123)</f>
        <v>5908</v>
      </c>
      <c r="CQ124" s="68"/>
      <c r="CR124" s="68"/>
      <c r="CS124" s="68"/>
      <c r="CT124" s="68"/>
    </row>
    <row r="125" spans="1:98" x14ac:dyDescent="0.25">
      <c r="A125" s="100"/>
      <c r="B125" s="273" t="s">
        <v>204</v>
      </c>
      <c r="C125" s="274"/>
      <c r="D125" s="274"/>
      <c r="E125" s="274"/>
      <c r="F125" s="275"/>
      <c r="G125" s="150">
        <f>$N$13*G17</f>
        <v>183.75</v>
      </c>
      <c r="H125" s="114">
        <f>$N$13*H17</f>
        <v>183.75</v>
      </c>
      <c r="I125" s="114">
        <f t="shared" ref="I125:BS125" si="112">$N$13*I17</f>
        <v>183.75</v>
      </c>
      <c r="J125" s="114">
        <f t="shared" si="112"/>
        <v>183.75</v>
      </c>
      <c r="K125" s="114">
        <f t="shared" si="112"/>
        <v>183.75</v>
      </c>
      <c r="L125" s="114">
        <f t="shared" si="112"/>
        <v>183.75</v>
      </c>
      <c r="M125" s="114">
        <f t="shared" si="112"/>
        <v>183.75</v>
      </c>
      <c r="N125" s="114">
        <f t="shared" si="112"/>
        <v>183.75</v>
      </c>
      <c r="O125" s="114">
        <f t="shared" si="112"/>
        <v>183.75</v>
      </c>
      <c r="P125" s="114">
        <f t="shared" si="112"/>
        <v>183.75</v>
      </c>
      <c r="Q125" s="114">
        <f t="shared" si="112"/>
        <v>183.75</v>
      </c>
      <c r="R125" s="114">
        <f t="shared" si="112"/>
        <v>183.75</v>
      </c>
      <c r="S125" s="114">
        <f t="shared" si="112"/>
        <v>183.75</v>
      </c>
      <c r="T125" s="114">
        <f t="shared" si="112"/>
        <v>183.75</v>
      </c>
      <c r="U125" s="114">
        <f t="shared" si="112"/>
        <v>183.75</v>
      </c>
      <c r="V125" s="114">
        <f t="shared" si="112"/>
        <v>183.75</v>
      </c>
      <c r="W125" s="114">
        <f t="shared" si="112"/>
        <v>183.75</v>
      </c>
      <c r="X125" s="114">
        <f t="shared" si="112"/>
        <v>183.75</v>
      </c>
      <c r="Y125" s="114">
        <f t="shared" si="112"/>
        <v>183.75</v>
      </c>
      <c r="Z125" s="114">
        <f t="shared" si="112"/>
        <v>183.75</v>
      </c>
      <c r="AA125" s="114">
        <f t="shared" si="112"/>
        <v>183.75</v>
      </c>
      <c r="AB125" s="114">
        <f t="shared" si="112"/>
        <v>183.75</v>
      </c>
      <c r="AC125" s="114">
        <f t="shared" si="112"/>
        <v>183.75</v>
      </c>
      <c r="AD125" s="114">
        <f t="shared" si="112"/>
        <v>183.75</v>
      </c>
      <c r="AE125" s="114">
        <f t="shared" si="112"/>
        <v>183.75</v>
      </c>
      <c r="AF125" s="114">
        <f t="shared" si="112"/>
        <v>183.75</v>
      </c>
      <c r="AG125" s="114">
        <f t="shared" si="112"/>
        <v>183.75</v>
      </c>
      <c r="AH125" s="114">
        <f t="shared" si="112"/>
        <v>183.75</v>
      </c>
      <c r="AI125" s="114">
        <f t="shared" si="112"/>
        <v>183.75</v>
      </c>
      <c r="AJ125" s="114">
        <f>$N$13*AJ17</f>
        <v>183.75</v>
      </c>
      <c r="AK125" s="114">
        <f t="shared" si="112"/>
        <v>183.75</v>
      </c>
      <c r="AL125" s="114">
        <f t="shared" si="112"/>
        <v>183.75</v>
      </c>
      <c r="AM125" s="114">
        <f t="shared" si="112"/>
        <v>183.75</v>
      </c>
      <c r="AN125" s="114">
        <f t="shared" si="112"/>
        <v>183.75</v>
      </c>
      <c r="AO125" s="114">
        <f t="shared" si="112"/>
        <v>183.75</v>
      </c>
      <c r="AP125" s="114">
        <f t="shared" si="112"/>
        <v>183.75</v>
      </c>
      <c r="AQ125" s="114">
        <f t="shared" si="112"/>
        <v>183.75</v>
      </c>
      <c r="AR125" s="114">
        <f t="shared" si="112"/>
        <v>183.75</v>
      </c>
      <c r="AS125" s="114">
        <f t="shared" si="112"/>
        <v>183.75</v>
      </c>
      <c r="AT125" s="114">
        <f t="shared" si="112"/>
        <v>183.75</v>
      </c>
      <c r="AU125" s="114">
        <f t="shared" si="112"/>
        <v>183.75</v>
      </c>
      <c r="AV125" s="114">
        <f t="shared" si="112"/>
        <v>183.75</v>
      </c>
      <c r="AW125" s="114">
        <f t="shared" si="112"/>
        <v>183.75</v>
      </c>
      <c r="AX125" s="114">
        <f t="shared" si="112"/>
        <v>183.75</v>
      </c>
      <c r="AY125" s="114">
        <f t="shared" si="112"/>
        <v>183.75</v>
      </c>
      <c r="AZ125" s="114">
        <f t="shared" si="112"/>
        <v>183.75</v>
      </c>
      <c r="BA125" s="114">
        <f t="shared" si="112"/>
        <v>183.75</v>
      </c>
      <c r="BB125" s="114">
        <f t="shared" si="112"/>
        <v>183.75</v>
      </c>
      <c r="BC125" s="114">
        <f t="shared" si="112"/>
        <v>183.75</v>
      </c>
      <c r="BD125" s="114">
        <f t="shared" si="112"/>
        <v>183.75</v>
      </c>
      <c r="BE125" s="114">
        <f t="shared" si="112"/>
        <v>183.75</v>
      </c>
      <c r="BF125" s="114">
        <f t="shared" si="112"/>
        <v>183.75</v>
      </c>
      <c r="BG125" s="114">
        <f t="shared" si="112"/>
        <v>183.75</v>
      </c>
      <c r="BH125" s="114">
        <f t="shared" si="112"/>
        <v>183.75</v>
      </c>
      <c r="BI125" s="114">
        <f t="shared" si="112"/>
        <v>183.75</v>
      </c>
      <c r="BJ125" s="114">
        <f t="shared" si="112"/>
        <v>183.75</v>
      </c>
      <c r="BK125" s="114">
        <f t="shared" si="112"/>
        <v>183.75</v>
      </c>
      <c r="BL125" s="114">
        <f t="shared" si="112"/>
        <v>183.75</v>
      </c>
      <c r="BM125" s="114">
        <f t="shared" si="112"/>
        <v>183.75</v>
      </c>
      <c r="BN125" s="114">
        <f t="shared" si="112"/>
        <v>183.75</v>
      </c>
      <c r="BO125" s="114">
        <f t="shared" si="112"/>
        <v>183.75</v>
      </c>
      <c r="BP125" s="114">
        <f t="shared" si="112"/>
        <v>183.75</v>
      </c>
      <c r="BQ125" s="114">
        <f t="shared" si="112"/>
        <v>183.75</v>
      </c>
      <c r="BR125" s="114">
        <f t="shared" si="112"/>
        <v>183.75</v>
      </c>
      <c r="BS125" s="114">
        <f t="shared" si="112"/>
        <v>183.75</v>
      </c>
      <c r="BT125" s="114">
        <f t="shared" ref="BT125:CL125" si="113">$N$13*BT17</f>
        <v>183.75</v>
      </c>
      <c r="BU125" s="114">
        <f t="shared" si="113"/>
        <v>183.75</v>
      </c>
      <c r="BV125" s="114">
        <f t="shared" si="113"/>
        <v>183.75</v>
      </c>
      <c r="BW125" s="114">
        <f t="shared" si="113"/>
        <v>183.75</v>
      </c>
      <c r="BX125" s="114">
        <f t="shared" si="113"/>
        <v>183.75</v>
      </c>
      <c r="BY125" s="114">
        <f t="shared" si="113"/>
        <v>183.75</v>
      </c>
      <c r="BZ125" s="114">
        <f t="shared" si="113"/>
        <v>183.75</v>
      </c>
      <c r="CA125" s="114">
        <f t="shared" si="113"/>
        <v>183.75</v>
      </c>
      <c r="CB125" s="114">
        <f t="shared" si="113"/>
        <v>183.75</v>
      </c>
      <c r="CC125" s="114">
        <f t="shared" si="113"/>
        <v>183.75</v>
      </c>
      <c r="CD125" s="114">
        <f t="shared" si="113"/>
        <v>183.75</v>
      </c>
      <c r="CE125" s="114">
        <f t="shared" si="113"/>
        <v>183.75</v>
      </c>
      <c r="CF125" s="114">
        <f t="shared" si="113"/>
        <v>183.75</v>
      </c>
      <c r="CG125" s="114">
        <f t="shared" si="113"/>
        <v>183.75</v>
      </c>
      <c r="CH125" s="114">
        <f t="shared" si="113"/>
        <v>183.75</v>
      </c>
      <c r="CI125" s="114">
        <f t="shared" si="113"/>
        <v>420</v>
      </c>
      <c r="CJ125" s="114">
        <f t="shared" si="113"/>
        <v>525</v>
      </c>
      <c r="CK125" s="114">
        <f t="shared" si="113"/>
        <v>735</v>
      </c>
      <c r="CL125" s="114">
        <f t="shared" si="113"/>
        <v>735</v>
      </c>
      <c r="CM125" s="114">
        <f>$N$13*CM17</f>
        <v>735</v>
      </c>
      <c r="CN125" s="265"/>
      <c r="CO125" s="266"/>
      <c r="CP125" s="197">
        <f>$N$13*N128</f>
        <v>10500</v>
      </c>
      <c r="CQ125" s="101"/>
      <c r="CR125" s="101"/>
      <c r="CS125" s="101"/>
      <c r="CT125" s="101"/>
    </row>
    <row r="126" spans="1:98" ht="15.75" thickBot="1" x14ac:dyDescent="0.3">
      <c r="A126" s="99"/>
      <c r="B126" s="276" t="s">
        <v>205</v>
      </c>
      <c r="C126" s="277"/>
      <c r="D126" s="277"/>
      <c r="E126" s="277"/>
      <c r="F126" s="278"/>
      <c r="G126" s="151">
        <f>(G124/G125)*100</f>
        <v>80</v>
      </c>
      <c r="H126" s="115">
        <f>(H124/H125)*100</f>
        <v>80</v>
      </c>
      <c r="I126" s="115">
        <f t="shared" ref="I126:BS126" si="114">(I124/I125)*100</f>
        <v>53.333333333333336</v>
      </c>
      <c r="J126" s="115">
        <f t="shared" si="114"/>
        <v>53.333333333333336</v>
      </c>
      <c r="K126" s="115">
        <f t="shared" si="114"/>
        <v>86.666666666666671</v>
      </c>
      <c r="L126" s="115">
        <f t="shared" si="114"/>
        <v>86.666666666666671</v>
      </c>
      <c r="M126" s="115">
        <f t="shared" si="114"/>
        <v>71.428571428571431</v>
      </c>
      <c r="N126" s="115">
        <f t="shared" si="114"/>
        <v>71.428571428571431</v>
      </c>
      <c r="O126" s="115">
        <f t="shared" si="114"/>
        <v>15.238095238095239</v>
      </c>
      <c r="P126" s="115">
        <f t="shared" si="114"/>
        <v>15.238095238095239</v>
      </c>
      <c r="Q126" s="115">
        <f t="shared" si="114"/>
        <v>50.476190476190474</v>
      </c>
      <c r="R126" s="115">
        <f t="shared" si="114"/>
        <v>50.476190476190474</v>
      </c>
      <c r="S126" s="115">
        <f t="shared" si="114"/>
        <v>77.142857142857153</v>
      </c>
      <c r="T126" s="115">
        <f t="shared" si="114"/>
        <v>77.142857142857153</v>
      </c>
      <c r="U126" s="115">
        <f t="shared" si="114"/>
        <v>5.7142857142857144</v>
      </c>
      <c r="V126" s="115">
        <f t="shared" si="114"/>
        <v>5.7142857142857144</v>
      </c>
      <c r="W126" s="115">
        <f t="shared" si="114"/>
        <v>26.666666666666668</v>
      </c>
      <c r="X126" s="115">
        <f t="shared" si="114"/>
        <v>26.666666666666668</v>
      </c>
      <c r="Y126" s="115">
        <f t="shared" si="114"/>
        <v>42.857142857142854</v>
      </c>
      <c r="Z126" s="115">
        <f t="shared" si="114"/>
        <v>42.857142857142854</v>
      </c>
      <c r="AA126" s="115">
        <f t="shared" si="114"/>
        <v>53.333333333333336</v>
      </c>
      <c r="AB126" s="115">
        <f t="shared" si="114"/>
        <v>53.333333333333336</v>
      </c>
      <c r="AC126" s="115">
        <f t="shared" si="114"/>
        <v>54.285714285714285</v>
      </c>
      <c r="AD126" s="115">
        <f t="shared" si="114"/>
        <v>54.285714285714285</v>
      </c>
      <c r="AE126" s="115">
        <f t="shared" si="114"/>
        <v>62.857142857142854</v>
      </c>
      <c r="AF126" s="115">
        <f t="shared" si="114"/>
        <v>62.857142857142854</v>
      </c>
      <c r="AG126" s="115">
        <f t="shared" si="114"/>
        <v>46.666666666666664</v>
      </c>
      <c r="AH126" s="115">
        <f t="shared" si="114"/>
        <v>46.666666666666664</v>
      </c>
      <c r="AI126" s="115">
        <f t="shared" si="114"/>
        <v>9.5238095238095237</v>
      </c>
      <c r="AJ126" s="115">
        <f t="shared" si="114"/>
        <v>9.5238095238095237</v>
      </c>
      <c r="AK126" s="115">
        <f t="shared" si="114"/>
        <v>45.714285714285715</v>
      </c>
      <c r="AL126" s="115">
        <f t="shared" si="114"/>
        <v>45.714285714285715</v>
      </c>
      <c r="AM126" s="115">
        <f t="shared" si="114"/>
        <v>21.904761904761905</v>
      </c>
      <c r="AN126" s="115">
        <f t="shared" si="114"/>
        <v>21.904761904761905</v>
      </c>
      <c r="AO126" s="115">
        <f t="shared" si="114"/>
        <v>69.523809523809518</v>
      </c>
      <c r="AP126" s="115">
        <f t="shared" si="114"/>
        <v>69.523809523809518</v>
      </c>
      <c r="AQ126" s="115">
        <f t="shared" si="114"/>
        <v>84.761904761904759</v>
      </c>
      <c r="AR126" s="115">
        <f t="shared" si="114"/>
        <v>84.761904761904759</v>
      </c>
      <c r="AS126" s="115">
        <f t="shared" si="114"/>
        <v>14.285714285714285</v>
      </c>
      <c r="AT126" s="115">
        <f t="shared" si="114"/>
        <v>14.285714285714285</v>
      </c>
      <c r="AU126" s="115">
        <f t="shared" si="114"/>
        <v>89.523809523809533</v>
      </c>
      <c r="AV126" s="115">
        <f t="shared" si="114"/>
        <v>89.523809523809533</v>
      </c>
      <c r="AW126" s="115">
        <f t="shared" si="114"/>
        <v>22.857142857142858</v>
      </c>
      <c r="AX126" s="115">
        <f t="shared" si="114"/>
        <v>22.857142857142858</v>
      </c>
      <c r="AY126" s="115">
        <f t="shared" si="114"/>
        <v>5.7142857142857144</v>
      </c>
      <c r="AZ126" s="115">
        <f t="shared" si="114"/>
        <v>5.7142857142857144</v>
      </c>
      <c r="BA126" s="115">
        <f t="shared" si="114"/>
        <v>5.7142857142857144</v>
      </c>
      <c r="BB126" s="115">
        <f t="shared" si="114"/>
        <v>5.7142857142857144</v>
      </c>
      <c r="BC126" s="115">
        <f t="shared" si="114"/>
        <v>73.333333333333329</v>
      </c>
      <c r="BD126" s="115">
        <f t="shared" si="114"/>
        <v>73.333333333333329</v>
      </c>
      <c r="BE126" s="115">
        <f t="shared" si="114"/>
        <v>20</v>
      </c>
      <c r="BF126" s="115">
        <f t="shared" si="114"/>
        <v>20</v>
      </c>
      <c r="BG126" s="115">
        <f t="shared" si="114"/>
        <v>68.571428571428569</v>
      </c>
      <c r="BH126" s="115">
        <f t="shared" si="114"/>
        <v>68.571428571428569</v>
      </c>
      <c r="BI126" s="115">
        <f t="shared" si="114"/>
        <v>69.523809523809518</v>
      </c>
      <c r="BJ126" s="115">
        <f t="shared" si="114"/>
        <v>69.523809523809518</v>
      </c>
      <c r="BK126" s="115">
        <f t="shared" si="114"/>
        <v>36.19047619047619</v>
      </c>
      <c r="BL126" s="115">
        <f t="shared" si="114"/>
        <v>36.19047619047619</v>
      </c>
      <c r="BM126" s="115">
        <f t="shared" si="114"/>
        <v>96.19047619047619</v>
      </c>
      <c r="BN126" s="115">
        <f t="shared" si="114"/>
        <v>96.19047619047619</v>
      </c>
      <c r="BO126" s="115">
        <f t="shared" si="114"/>
        <v>51.428571428571423</v>
      </c>
      <c r="BP126" s="115">
        <f t="shared" si="114"/>
        <v>51.428571428571423</v>
      </c>
      <c r="BQ126" s="115">
        <f t="shared" si="114"/>
        <v>91.428571428571431</v>
      </c>
      <c r="BR126" s="115">
        <f t="shared" si="114"/>
        <v>91.428571428571431</v>
      </c>
      <c r="BS126" s="115">
        <f t="shared" si="114"/>
        <v>61.904761904761905</v>
      </c>
      <c r="BT126" s="115">
        <f t="shared" ref="BT126:CL126" si="115">(BT124/BT125)*100</f>
        <v>61.904761904761905</v>
      </c>
      <c r="BU126" s="115">
        <f t="shared" si="115"/>
        <v>77.142857142857153</v>
      </c>
      <c r="BV126" s="115">
        <f t="shared" si="115"/>
        <v>77.142857142857153</v>
      </c>
      <c r="BW126" s="115">
        <f t="shared" si="115"/>
        <v>39.047619047619051</v>
      </c>
      <c r="BX126" s="115">
        <f t="shared" si="115"/>
        <v>39.047619047619051</v>
      </c>
      <c r="BY126" s="115">
        <f t="shared" si="115"/>
        <v>36.19047619047619</v>
      </c>
      <c r="BZ126" s="115">
        <f t="shared" si="115"/>
        <v>36.19047619047619</v>
      </c>
      <c r="CA126" s="115">
        <f t="shared" si="115"/>
        <v>85.714285714285708</v>
      </c>
      <c r="CB126" s="115">
        <f t="shared" si="115"/>
        <v>85.714285714285708</v>
      </c>
      <c r="CC126" s="115">
        <f t="shared" si="115"/>
        <v>56.19047619047619</v>
      </c>
      <c r="CD126" s="115">
        <f t="shared" si="115"/>
        <v>56.19047619047619</v>
      </c>
      <c r="CE126" s="115">
        <f t="shared" si="115"/>
        <v>82.857142857142861</v>
      </c>
      <c r="CF126" s="115">
        <f t="shared" si="115"/>
        <v>82.857142857142861</v>
      </c>
      <c r="CG126" s="115">
        <f t="shared" si="115"/>
        <v>49.523809523809526</v>
      </c>
      <c r="CH126" s="115">
        <f t="shared" si="115"/>
        <v>49.523809523809526</v>
      </c>
      <c r="CI126" s="115">
        <f t="shared" si="115"/>
        <v>56.904761904761905</v>
      </c>
      <c r="CJ126" s="115">
        <f t="shared" si="115"/>
        <v>56.19047619047619</v>
      </c>
      <c r="CK126" s="115">
        <f t="shared" si="115"/>
        <v>63.265306122448983</v>
      </c>
      <c r="CL126" s="115">
        <f t="shared" si="115"/>
        <v>73.605442176870753</v>
      </c>
      <c r="CM126" s="115">
        <f>(CM124/CM125)*100</f>
        <v>71.428571428571431</v>
      </c>
      <c r="CN126" s="267"/>
      <c r="CO126" s="268"/>
      <c r="CP126" s="206">
        <f>(CP124/CP125)*100</f>
        <v>56.266666666666666</v>
      </c>
      <c r="CQ126" s="93"/>
      <c r="CR126" s="94"/>
      <c r="CS126" s="94"/>
      <c r="CT126" s="94"/>
    </row>
    <row r="127" spans="1:98" x14ac:dyDescent="0.25">
      <c r="A127" s="69"/>
      <c r="B127" s="69"/>
      <c r="C127" s="69"/>
      <c r="D127" s="69"/>
      <c r="E127" s="69"/>
      <c r="F127" s="88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6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69"/>
      <c r="CS127" s="69"/>
      <c r="CT127" s="69"/>
    </row>
    <row r="128" spans="1:98" x14ac:dyDescent="0.25">
      <c r="A128" s="80" t="s">
        <v>206</v>
      </c>
      <c r="C128" s="69"/>
      <c r="D128" s="69"/>
      <c r="E128" s="69"/>
      <c r="F128" s="88"/>
      <c r="G128" s="89"/>
      <c r="H128" s="89"/>
      <c r="I128" s="89"/>
      <c r="J128" s="89"/>
      <c r="K128" s="89"/>
      <c r="L128" s="89"/>
      <c r="M128" s="69"/>
      <c r="N128" s="282">
        <f>H17+J17+L17+N17+P17+R17+T17+V17+X17+Z17+AB17+AD17+AF17+AH17+AJ17+AL17+AN17+AP17+AR17+AT17+AV17+AX17+AZ17+BB17+BD17+BF17+BH17+BJ17+BL17+BN17+BP17+BR17+BT17+BV17+BX17+BZ17+CB17+CD17+CF17+CH17+CI17+CJ17+CK17+CL17+CM17</f>
        <v>100</v>
      </c>
      <c r="O128" s="282"/>
      <c r="P128" s="282"/>
      <c r="Q128" s="89"/>
      <c r="R128" s="60"/>
      <c r="S128" s="89"/>
      <c r="T128" s="89"/>
      <c r="U128" s="89"/>
      <c r="V128" s="89"/>
      <c r="W128" s="6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69"/>
      <c r="CS128" s="69"/>
      <c r="CT128" s="69"/>
    </row>
    <row r="129" spans="1:98" x14ac:dyDescent="0.25">
      <c r="A129" s="69"/>
      <c r="B129" s="60"/>
      <c r="C129" s="69"/>
      <c r="D129" s="69"/>
      <c r="E129" s="69"/>
      <c r="F129" s="88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6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204"/>
      <c r="CR129" s="69"/>
      <c r="CS129" s="69"/>
      <c r="CT129" s="69"/>
    </row>
    <row r="130" spans="1:98" x14ac:dyDescent="0.25">
      <c r="A130" s="69"/>
      <c r="B130" s="62" t="s">
        <v>207</v>
      </c>
      <c r="C130" s="69"/>
      <c r="D130" s="69"/>
      <c r="E130" s="69"/>
      <c r="F130" s="88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6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204"/>
      <c r="CR130" s="69"/>
      <c r="CS130" s="69"/>
      <c r="CT130" s="69"/>
    </row>
    <row r="131" spans="1:98" x14ac:dyDescent="0.25">
      <c r="A131" s="69"/>
      <c r="B131" s="62" t="s">
        <v>208</v>
      </c>
      <c r="C131" s="69"/>
      <c r="D131" s="69"/>
      <c r="E131" s="69"/>
      <c r="F131" s="88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R131" s="69"/>
      <c r="CS131" s="69"/>
      <c r="CT131" s="69"/>
    </row>
    <row r="132" spans="1:98" x14ac:dyDescent="0.25">
      <c r="A132" s="69"/>
      <c r="B132" s="60"/>
      <c r="C132" s="62" t="s">
        <v>209</v>
      </c>
      <c r="D132" s="69"/>
      <c r="E132" s="69"/>
      <c r="F132" s="88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90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</row>
    <row r="133" spans="1:98" x14ac:dyDescent="0.25">
      <c r="A133" s="69"/>
      <c r="B133" s="60"/>
      <c r="C133" s="60" t="s">
        <v>210</v>
      </c>
      <c r="D133" s="69"/>
      <c r="E133" s="69"/>
      <c r="F133" s="88"/>
      <c r="G133" s="69"/>
      <c r="H133" s="69"/>
      <c r="I133" s="69"/>
      <c r="J133" s="69"/>
      <c r="K133" s="69"/>
      <c r="L133" s="74" t="s">
        <v>130</v>
      </c>
      <c r="M133" s="69"/>
      <c r="N133" s="269">
        <f>+N13</f>
        <v>105</v>
      </c>
      <c r="O133" s="269"/>
      <c r="P133" s="269"/>
      <c r="Q133" s="69"/>
      <c r="R133" s="60" t="s">
        <v>211</v>
      </c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</row>
    <row r="134" spans="1:98" x14ac:dyDescent="0.25">
      <c r="A134" s="69"/>
      <c r="B134" s="60"/>
      <c r="C134" s="60" t="s">
        <v>212</v>
      </c>
      <c r="D134" s="69"/>
      <c r="E134" s="69"/>
      <c r="F134" s="69"/>
      <c r="G134" s="69"/>
      <c r="H134" s="69"/>
      <c r="I134" s="69"/>
      <c r="J134" s="69"/>
      <c r="K134" s="69"/>
      <c r="L134" s="74" t="s">
        <v>130</v>
      </c>
      <c r="M134" s="69"/>
      <c r="N134" s="280">
        <f>N133-N135</f>
        <v>60</v>
      </c>
      <c r="O134" s="280"/>
      <c r="P134" s="280"/>
      <c r="Q134" s="69"/>
      <c r="R134" s="60" t="s">
        <v>211</v>
      </c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</row>
    <row r="135" spans="1:98" x14ac:dyDescent="0.25">
      <c r="A135" s="69"/>
      <c r="B135" s="60"/>
      <c r="C135" s="60" t="s">
        <v>213</v>
      </c>
      <c r="D135" s="69"/>
      <c r="E135" s="69"/>
      <c r="F135" s="69"/>
      <c r="G135" s="69"/>
      <c r="H135" s="69"/>
      <c r="I135" s="69"/>
      <c r="J135" s="69"/>
      <c r="K135" s="69"/>
      <c r="L135" s="74" t="s">
        <v>130</v>
      </c>
      <c r="M135" s="69"/>
      <c r="N135" s="269">
        <f>COUNT(CW18:CW67)</f>
        <v>45</v>
      </c>
      <c r="O135" s="269"/>
      <c r="P135" s="269"/>
      <c r="Q135" s="69"/>
      <c r="R135" s="60" t="s">
        <v>211</v>
      </c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</row>
    <row r="136" spans="1:98" x14ac:dyDescent="0.25">
      <c r="A136" s="69"/>
      <c r="B136" s="60"/>
      <c r="C136" s="62" t="s">
        <v>214</v>
      </c>
      <c r="D136" s="69"/>
      <c r="E136" s="69"/>
      <c r="F136" s="69"/>
      <c r="G136" s="69"/>
      <c r="H136" s="69"/>
      <c r="I136" s="69"/>
      <c r="J136" s="69"/>
      <c r="K136" s="69"/>
      <c r="L136" s="60"/>
      <c r="M136" s="69"/>
      <c r="N136" s="81"/>
      <c r="O136" s="69"/>
      <c r="P136" s="69"/>
      <c r="Q136" s="69"/>
      <c r="R136" s="60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</row>
    <row r="137" spans="1:98" x14ac:dyDescent="0.25">
      <c r="A137" s="69"/>
      <c r="B137" s="60"/>
      <c r="C137" s="60" t="s">
        <v>215</v>
      </c>
      <c r="D137" s="69"/>
      <c r="E137" s="69"/>
      <c r="F137" s="69"/>
      <c r="G137" s="69"/>
      <c r="H137" s="69"/>
      <c r="I137" s="69"/>
      <c r="J137" s="69"/>
      <c r="K137" s="69"/>
      <c r="L137" s="74" t="s">
        <v>130</v>
      </c>
      <c r="M137" s="69"/>
      <c r="N137" s="281" t="e">
        <f>(#REF!/#REF!)*100</f>
        <v>#REF!</v>
      </c>
      <c r="O137" s="281"/>
      <c r="P137" s="281"/>
      <c r="Q137" s="281"/>
      <c r="R137" s="281"/>
      <c r="S137" s="69"/>
      <c r="T137" s="60" t="s">
        <v>216</v>
      </c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</row>
    <row r="138" spans="1:98" x14ac:dyDescent="0.25">
      <c r="A138" s="69"/>
      <c r="B138" s="60"/>
      <c r="C138" s="60" t="s">
        <v>217</v>
      </c>
      <c r="D138" s="69"/>
      <c r="E138" s="69"/>
      <c r="F138" s="69"/>
      <c r="G138" s="69"/>
      <c r="H138" s="69"/>
      <c r="I138" s="69"/>
      <c r="J138" s="69"/>
      <c r="K138" s="69"/>
      <c r="L138" s="74" t="s">
        <v>130</v>
      </c>
      <c r="M138" s="69"/>
      <c r="N138" s="281">
        <f>(N134/N133)*100</f>
        <v>57.142857142857139</v>
      </c>
      <c r="O138" s="281"/>
      <c r="P138" s="281"/>
      <c r="Q138" s="281"/>
      <c r="R138" s="281"/>
      <c r="S138" s="69"/>
      <c r="T138" s="60" t="s">
        <v>216</v>
      </c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</row>
    <row r="139" spans="1:98" x14ac:dyDescent="0.25">
      <c r="A139" s="69"/>
      <c r="B139" s="60"/>
      <c r="C139" s="60"/>
      <c r="D139" s="69"/>
      <c r="E139" s="69"/>
      <c r="F139" s="69"/>
      <c r="G139" s="69"/>
      <c r="H139" s="69"/>
      <c r="I139" s="69"/>
      <c r="J139" s="69"/>
      <c r="K139" s="69"/>
      <c r="L139" s="60"/>
      <c r="M139" s="69"/>
      <c r="N139" s="81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</row>
    <row r="140" spans="1:98" x14ac:dyDescent="0.25">
      <c r="A140" s="69"/>
      <c r="B140" s="62" t="s">
        <v>218</v>
      </c>
      <c r="C140" s="60"/>
      <c r="D140" s="69"/>
      <c r="E140" s="69"/>
      <c r="F140" s="69"/>
      <c r="G140" s="69"/>
      <c r="H140" s="69"/>
      <c r="I140" s="69"/>
      <c r="J140" s="69"/>
      <c r="K140" s="69"/>
      <c r="L140" s="60"/>
      <c r="M140" s="69"/>
      <c r="N140" s="81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</row>
    <row r="141" spans="1:98" x14ac:dyDescent="0.25">
      <c r="A141" s="69"/>
      <c r="B141" s="60"/>
      <c r="C141" s="60" t="s">
        <v>219</v>
      </c>
      <c r="D141" s="69"/>
      <c r="E141" s="69"/>
      <c r="F141" s="69"/>
      <c r="G141" s="69"/>
      <c r="H141" s="69"/>
      <c r="I141" s="69"/>
      <c r="J141" s="69"/>
      <c r="K141" s="69"/>
      <c r="L141" s="74" t="s">
        <v>130</v>
      </c>
      <c r="M141" s="69"/>
      <c r="N141" s="269"/>
      <c r="O141" s="2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</row>
    <row r="142" spans="1:98" x14ac:dyDescent="0.25">
      <c r="A142" s="69"/>
      <c r="B142" s="60"/>
      <c r="C142" s="60" t="s">
        <v>220</v>
      </c>
      <c r="D142" s="69"/>
      <c r="E142" s="69"/>
      <c r="F142" s="69"/>
      <c r="G142" s="69"/>
      <c r="H142" s="69"/>
      <c r="I142" s="69"/>
      <c r="J142" s="69"/>
      <c r="K142" s="69"/>
      <c r="L142" s="74" t="s">
        <v>130</v>
      </c>
      <c r="M142" s="69"/>
      <c r="N142" s="280">
        <f>N135*1</f>
        <v>45</v>
      </c>
      <c r="O142" s="280"/>
      <c r="P142" s="69"/>
      <c r="Q142" s="69"/>
      <c r="R142" s="60" t="s">
        <v>211</v>
      </c>
      <c r="S142" s="69"/>
      <c r="U142" s="102"/>
      <c r="V142" s="279">
        <f>(N142/N133)*100%</f>
        <v>0.42857142857142855</v>
      </c>
      <c r="W142" s="279"/>
      <c r="X142" s="27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</row>
    <row r="143" spans="1:98" x14ac:dyDescent="0.25">
      <c r="A143" s="69"/>
      <c r="B143" s="60"/>
      <c r="C143" s="60" t="s">
        <v>221</v>
      </c>
      <c r="D143" s="69"/>
      <c r="E143" s="69"/>
      <c r="F143" s="69"/>
      <c r="G143" s="69"/>
      <c r="H143" s="69"/>
      <c r="I143" s="69"/>
      <c r="J143" s="69"/>
      <c r="K143" s="69"/>
      <c r="L143" s="74" t="s">
        <v>130</v>
      </c>
      <c r="M143" s="69"/>
      <c r="N143" s="269">
        <f>COUNT(CW66:CW67)</f>
        <v>2</v>
      </c>
      <c r="O143" s="269"/>
      <c r="P143" s="69"/>
      <c r="Q143" s="69"/>
      <c r="R143" s="60" t="s">
        <v>211</v>
      </c>
      <c r="S143" s="69"/>
      <c r="V143" s="279">
        <f>(N143/N133)*100%</f>
        <v>1.9047619047619049E-2</v>
      </c>
      <c r="W143" s="279"/>
      <c r="X143" s="27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</row>
    <row r="144" spans="1:98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</row>
    <row r="145" spans="1:98" x14ac:dyDescent="0.25">
      <c r="A145" s="69"/>
      <c r="B145" s="69"/>
      <c r="C145" s="69"/>
      <c r="D145" s="69"/>
      <c r="E145" s="69"/>
      <c r="F145" s="156" t="s">
        <v>382</v>
      </c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0" t="str">
        <f>'DATA GURU'!C27</f>
        <v>Kuala Tungkal, Maret 2018</v>
      </c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</row>
    <row r="146" spans="1:98" x14ac:dyDescent="0.25">
      <c r="A146" s="69"/>
      <c r="B146" s="69"/>
      <c r="C146" s="69"/>
      <c r="D146" s="69"/>
      <c r="E146" s="69"/>
      <c r="F146" s="156" t="s">
        <v>381</v>
      </c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0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</row>
    <row r="147" spans="1:98" x14ac:dyDescent="0.25">
      <c r="A147" s="69"/>
      <c r="B147" s="69"/>
      <c r="C147" s="69"/>
      <c r="D147" s="69"/>
      <c r="E147" s="69"/>
      <c r="F147" s="156" t="str">
        <f>'DATA GURU'!C10</f>
        <v>SMA Negeri 2 Kuala Tungkal</v>
      </c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0" t="s">
        <v>128</v>
      </c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</row>
    <row r="148" spans="1:98" x14ac:dyDescent="0.25">
      <c r="A148" s="69"/>
      <c r="B148" s="69"/>
      <c r="C148" s="69"/>
      <c r="D148" s="69"/>
      <c r="E148" s="69"/>
      <c r="F148" s="76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0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</row>
    <row r="149" spans="1:98" x14ac:dyDescent="0.25">
      <c r="A149" s="69"/>
      <c r="B149" s="69"/>
      <c r="C149" s="69"/>
      <c r="D149" s="69"/>
      <c r="E149" s="69"/>
      <c r="F149" s="76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0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</row>
    <row r="150" spans="1:98" x14ac:dyDescent="0.25">
      <c r="A150" s="69"/>
      <c r="B150" s="69"/>
      <c r="C150" s="69"/>
      <c r="D150" s="69"/>
      <c r="E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0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</row>
    <row r="151" spans="1:98" x14ac:dyDescent="0.25">
      <c r="A151" s="69"/>
      <c r="B151" s="69"/>
      <c r="C151" s="69"/>
      <c r="D151" s="69"/>
      <c r="E151" s="69"/>
      <c r="F151" s="77" t="str">
        <f>'DATA GURU'!C13</f>
        <v>EFFI RUBIYANTO, S.Pd., M.Si.</v>
      </c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78" t="str">
        <f>'DATA GURU'!C24</f>
        <v>HARLIAWAN</v>
      </c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</row>
    <row r="152" spans="1:98" x14ac:dyDescent="0.25">
      <c r="A152" s="69"/>
      <c r="B152" s="69"/>
      <c r="C152" s="69"/>
      <c r="D152" s="69"/>
      <c r="E152" s="69"/>
      <c r="F152" s="79" t="s">
        <v>383</v>
      </c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0" t="s">
        <v>383</v>
      </c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</row>
    <row r="153" spans="1:98" x14ac:dyDescent="0.25">
      <c r="A153" s="69"/>
      <c r="B153" s="69"/>
      <c r="C153" s="69"/>
      <c r="D153" s="69"/>
      <c r="E153" s="69"/>
      <c r="F153" s="69" t="str">
        <f>'DATA GURU'!C14</f>
        <v>197007161996011000</v>
      </c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 t="str">
        <f>'DATA GURU'!C25</f>
        <v>197512152007011021</v>
      </c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</row>
    <row r="154" spans="1:98" x14ac:dyDescent="0.25">
      <c r="A154" s="69"/>
      <c r="B154" s="69"/>
      <c r="C154" s="69"/>
      <c r="D154" s="69"/>
      <c r="E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</row>
    <row r="155" spans="1:98" x14ac:dyDescent="0.25">
      <c r="A155" s="69"/>
      <c r="B155" s="69"/>
      <c r="C155" s="69"/>
      <c r="D155" s="69"/>
      <c r="E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</row>
    <row r="156" spans="1:98" x14ac:dyDescent="0.2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</row>
    <row r="157" spans="1:98" x14ac:dyDescent="0.2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</row>
    <row r="158" spans="1:98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</row>
    <row r="159" spans="1:98" x14ac:dyDescent="0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</row>
    <row r="160" spans="1:98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</row>
    <row r="161" spans="1:98" x14ac:dyDescent="0.2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</row>
    <row r="162" spans="1:98" x14ac:dyDescent="0.2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</row>
    <row r="163" spans="1:98" x14ac:dyDescent="0.2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</row>
    <row r="164" spans="1:98" x14ac:dyDescent="0.2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</row>
    <row r="165" spans="1:98" x14ac:dyDescent="0.2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</row>
    <row r="166" spans="1:98" x14ac:dyDescent="0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</row>
    <row r="167" spans="1:98" x14ac:dyDescent="0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</row>
    <row r="168" spans="1:98" x14ac:dyDescent="0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</row>
    <row r="169" spans="1:98" x14ac:dyDescent="0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</row>
    <row r="170" spans="1:98" x14ac:dyDescent="0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</row>
    <row r="171" spans="1:98" x14ac:dyDescent="0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</row>
    <row r="172" spans="1:98" x14ac:dyDescent="0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</row>
    <row r="173" spans="1:98" x14ac:dyDescent="0.2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</row>
    <row r="174" spans="1:98" x14ac:dyDescent="0.2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</row>
    <row r="175" spans="1:98" x14ac:dyDescent="0.2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</row>
    <row r="176" spans="1:98" x14ac:dyDescent="0.2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</row>
    <row r="177" spans="1:98" x14ac:dyDescent="0.2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</row>
    <row r="178" spans="1:98" x14ac:dyDescent="0.2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</row>
    <row r="179" spans="1:98" x14ac:dyDescent="0.2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</row>
    <row r="180" spans="1:98" x14ac:dyDescent="0.2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</row>
    <row r="181" spans="1:98" x14ac:dyDescent="0.2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</row>
    <row r="182" spans="1:98" x14ac:dyDescent="0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</row>
    <row r="183" spans="1:98" x14ac:dyDescent="0.2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</row>
    <row r="184" spans="1:98" x14ac:dyDescent="0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</row>
    <row r="185" spans="1:98" x14ac:dyDescent="0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</row>
    <row r="186" spans="1:98" x14ac:dyDescent="0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</row>
    <row r="187" spans="1:98" x14ac:dyDescent="0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</row>
    <row r="188" spans="1:98" x14ac:dyDescent="0.2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</row>
    <row r="189" spans="1:98" x14ac:dyDescent="0.2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</row>
    <row r="190" spans="1:98" x14ac:dyDescent="0.2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</row>
    <row r="191" spans="1:98" x14ac:dyDescent="0.2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</row>
    <row r="192" spans="1:98" x14ac:dyDescent="0.2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</row>
    <row r="193" spans="1:98" x14ac:dyDescent="0.2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</row>
    <row r="194" spans="1:98" x14ac:dyDescent="0.2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</row>
    <row r="195" spans="1:98" x14ac:dyDescent="0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</row>
    <row r="196" spans="1:98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</row>
    <row r="197" spans="1:98" x14ac:dyDescent="0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</row>
    <row r="198" spans="1:98" x14ac:dyDescent="0.2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</row>
    <row r="199" spans="1:98" x14ac:dyDescent="0.2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</row>
    <row r="200" spans="1:98" x14ac:dyDescent="0.2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</row>
  </sheetData>
  <mergeCells count="89">
    <mergeCell ref="CW64:CW65"/>
    <mergeCell ref="CX64:CX65"/>
    <mergeCell ref="CY90:CZ90"/>
    <mergeCell ref="CY91:CZ91"/>
    <mergeCell ref="CY92:CZ92"/>
    <mergeCell ref="CY86:CZ86"/>
    <mergeCell ref="CY87:CZ87"/>
    <mergeCell ref="CY88:CZ88"/>
    <mergeCell ref="CY64:CZ65"/>
    <mergeCell ref="CY66:CZ66"/>
    <mergeCell ref="CY67:CZ67"/>
    <mergeCell ref="CY61:CZ61"/>
    <mergeCell ref="CY89:CZ89"/>
    <mergeCell ref="CY51:CZ51"/>
    <mergeCell ref="CY52:CZ52"/>
    <mergeCell ref="CY53:CZ53"/>
    <mergeCell ref="CY54:CZ54"/>
    <mergeCell ref="CY55:CZ55"/>
    <mergeCell ref="CY56:CZ56"/>
    <mergeCell ref="CY57:CZ57"/>
    <mergeCell ref="CY58:CZ58"/>
    <mergeCell ref="CY59:CZ59"/>
    <mergeCell ref="CY60:CZ60"/>
    <mergeCell ref="CY41:CZ41"/>
    <mergeCell ref="CY42:CZ42"/>
    <mergeCell ref="CY43:CZ43"/>
    <mergeCell ref="CY44:CZ44"/>
    <mergeCell ref="CY45:CZ45"/>
    <mergeCell ref="CY46:CZ46"/>
    <mergeCell ref="CY47:CZ47"/>
    <mergeCell ref="CY48:CZ48"/>
    <mergeCell ref="CY49:CZ49"/>
    <mergeCell ref="CY50:CZ50"/>
    <mergeCell ref="CY31:CZ31"/>
    <mergeCell ref="CY32:CZ32"/>
    <mergeCell ref="CY33:CZ33"/>
    <mergeCell ref="CY34:CZ34"/>
    <mergeCell ref="CY35:CZ35"/>
    <mergeCell ref="CY36:CZ36"/>
    <mergeCell ref="CY37:CZ37"/>
    <mergeCell ref="CY38:CZ38"/>
    <mergeCell ref="CY39:CZ39"/>
    <mergeCell ref="CY40:CZ40"/>
    <mergeCell ref="CY21:CZ21"/>
    <mergeCell ref="CY22:CZ22"/>
    <mergeCell ref="CY23:CZ23"/>
    <mergeCell ref="CY24:CZ24"/>
    <mergeCell ref="CY25:CZ25"/>
    <mergeCell ref="CY26:CZ26"/>
    <mergeCell ref="CY27:CZ27"/>
    <mergeCell ref="CY28:CZ28"/>
    <mergeCell ref="CY29:CZ29"/>
    <mergeCell ref="CY30:CZ30"/>
    <mergeCell ref="A1:CT2"/>
    <mergeCell ref="A15:A18"/>
    <mergeCell ref="CN15:CO16"/>
    <mergeCell ref="CP15:CP18"/>
    <mergeCell ref="CQ15:CQ18"/>
    <mergeCell ref="CN17:CN18"/>
    <mergeCell ref="CO17:CO18"/>
    <mergeCell ref="N13:P13"/>
    <mergeCell ref="B15:E18"/>
    <mergeCell ref="CR15:CS16"/>
    <mergeCell ref="CR17:CR18"/>
    <mergeCell ref="CS17:CS18"/>
    <mergeCell ref="CT15:CT18"/>
    <mergeCell ref="G18:CH18"/>
    <mergeCell ref="CI18:CM18"/>
    <mergeCell ref="CY16:CZ17"/>
    <mergeCell ref="CY18:CZ18"/>
    <mergeCell ref="CY19:CZ19"/>
    <mergeCell ref="CY20:CZ20"/>
    <mergeCell ref="CW16:CW17"/>
    <mergeCell ref="CX16:CX17"/>
    <mergeCell ref="CN124:CO126"/>
    <mergeCell ref="N143:O143"/>
    <mergeCell ref="B124:F124"/>
    <mergeCell ref="B125:F125"/>
    <mergeCell ref="B126:F126"/>
    <mergeCell ref="V142:X142"/>
    <mergeCell ref="V143:X143"/>
    <mergeCell ref="N141:O141"/>
    <mergeCell ref="N142:O142"/>
    <mergeCell ref="N137:R137"/>
    <mergeCell ref="N138:R138"/>
    <mergeCell ref="N128:P128"/>
    <mergeCell ref="N133:P133"/>
    <mergeCell ref="N134:P134"/>
    <mergeCell ref="N135:P13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132"/>
  <sheetViews>
    <sheetView tabSelected="1" workbookViewId="0">
      <selection activeCell="T124" sqref="T124"/>
    </sheetView>
  </sheetViews>
  <sheetFormatPr defaultRowHeight="15" x14ac:dyDescent="0.25"/>
  <cols>
    <col min="2" max="2" width="3" customWidth="1"/>
    <col min="3" max="4" width="4" customWidth="1"/>
    <col min="5" max="5" width="2.5703125" customWidth="1"/>
    <col min="6" max="6" width="26.85546875" customWidth="1"/>
    <col min="7" max="7" width="10.85546875" customWidth="1"/>
    <col min="8" max="8" width="10.5703125" customWidth="1"/>
    <col min="9" max="9" width="6.85546875" customWidth="1"/>
    <col min="10" max="10" width="7.28515625" customWidth="1"/>
    <col min="11" max="12" width="12.5703125" customWidth="1"/>
    <col min="13" max="13" width="5" customWidth="1"/>
    <col min="14" max="14" width="4.42578125" customWidth="1"/>
    <col min="16" max="16" width="4" customWidth="1"/>
    <col min="17" max="17" width="5" customWidth="1"/>
    <col min="18" max="18" width="4.7109375" customWidth="1"/>
    <col min="19" max="19" width="3.140625" customWidth="1"/>
    <col min="20" max="20" width="31.85546875" customWidth="1"/>
    <col min="21" max="21" width="10.85546875" customWidth="1"/>
    <col min="22" max="22" width="17.85546875" customWidth="1"/>
  </cols>
  <sheetData>
    <row r="1" spans="1:22" ht="18.75" x14ac:dyDescent="0.3">
      <c r="A1" s="324" t="str">
        <f>'DATA GURU'!C6</f>
        <v>LAPORAN NILAI PERINGKAT USBN BAHASA INDONESIA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215"/>
      <c r="O1" s="324" t="str">
        <f>'DATA GURU'!C7</f>
        <v>LAPORAN NILAI PERINGKAT 10 BESAR USBN BAHASA INDONESIA</v>
      </c>
      <c r="P1" s="324"/>
      <c r="Q1" s="324"/>
      <c r="R1" s="324"/>
      <c r="S1" s="324"/>
      <c r="T1" s="324"/>
      <c r="U1" s="324"/>
      <c r="V1" s="324"/>
    </row>
    <row r="2" spans="1:22" x14ac:dyDescent="0.25">
      <c r="A2" s="82"/>
      <c r="B2" s="82"/>
      <c r="C2" s="82"/>
      <c r="D2" s="82"/>
      <c r="E2" s="82"/>
      <c r="F2" s="46"/>
      <c r="G2" s="46"/>
      <c r="H2" s="46"/>
      <c r="I2" s="82"/>
      <c r="O2" s="82"/>
      <c r="P2" s="82"/>
      <c r="Q2" s="82"/>
      <c r="R2" s="82"/>
      <c r="S2" s="82"/>
      <c r="T2" s="46"/>
      <c r="U2" s="82"/>
    </row>
    <row r="3" spans="1:22" x14ac:dyDescent="0.25">
      <c r="A3" s="103" t="s">
        <v>336</v>
      </c>
      <c r="B3" s="82"/>
      <c r="C3" s="82"/>
      <c r="D3" s="82"/>
      <c r="E3" s="82" t="s">
        <v>130</v>
      </c>
      <c r="F3" s="46" t="str">
        <f>'DATA GURU'!C9</f>
        <v>SMA / SMK</v>
      </c>
      <c r="G3" s="46"/>
      <c r="H3" s="46"/>
      <c r="I3" s="82"/>
      <c r="O3" s="103" t="s">
        <v>336</v>
      </c>
      <c r="P3" s="82"/>
      <c r="Q3" s="82"/>
      <c r="R3" s="82"/>
      <c r="S3" s="82" t="s">
        <v>130</v>
      </c>
      <c r="T3" s="46" t="s">
        <v>384</v>
      </c>
      <c r="U3" s="82"/>
    </row>
    <row r="4" spans="1:22" x14ac:dyDescent="0.25">
      <c r="A4" s="103" t="s">
        <v>337</v>
      </c>
      <c r="B4" s="82"/>
      <c r="C4" s="82"/>
      <c r="D4" s="82"/>
      <c r="E4" s="82" t="s">
        <v>130</v>
      </c>
      <c r="F4" s="46" t="str">
        <f>'DATA GURU'!C10</f>
        <v>SMA Negeri 2 Kuala Tungkal</v>
      </c>
      <c r="G4" s="46"/>
      <c r="H4" s="46"/>
      <c r="I4" s="82"/>
      <c r="O4" s="103" t="s">
        <v>337</v>
      </c>
      <c r="P4" s="82"/>
      <c r="Q4" s="82"/>
      <c r="R4" s="82"/>
      <c r="S4" s="82" t="s">
        <v>130</v>
      </c>
      <c r="T4" s="46" t="s">
        <v>137</v>
      </c>
      <c r="U4" s="82"/>
    </row>
    <row r="5" spans="1:22" x14ac:dyDescent="0.25">
      <c r="A5" s="103" t="s">
        <v>338</v>
      </c>
      <c r="B5" s="82"/>
      <c r="C5" s="82"/>
      <c r="D5" s="82"/>
      <c r="E5" s="82" t="s">
        <v>130</v>
      </c>
      <c r="F5" s="46" t="str">
        <f>'DATA GURU'!C11</f>
        <v>Tungkal Ilir</v>
      </c>
      <c r="G5" s="46"/>
      <c r="H5" s="46"/>
      <c r="I5" s="82"/>
      <c r="O5" s="103" t="s">
        <v>338</v>
      </c>
      <c r="P5" s="82"/>
      <c r="Q5" s="82"/>
      <c r="R5" s="82"/>
      <c r="S5" s="82" t="s">
        <v>130</v>
      </c>
      <c r="T5" s="46" t="str">
        <f>'DATA GURU'!C11</f>
        <v>Tungkal Ilir</v>
      </c>
      <c r="U5" s="82"/>
    </row>
    <row r="6" spans="1:22" x14ac:dyDescent="0.25">
      <c r="A6" s="103" t="s">
        <v>339</v>
      </c>
      <c r="B6" s="82"/>
      <c r="C6" s="82"/>
      <c r="D6" s="82"/>
      <c r="E6" s="82" t="s">
        <v>130</v>
      </c>
      <c r="F6" s="46" t="str">
        <f>'DATA GURU'!C12</f>
        <v>Tanjung Jabung Barat</v>
      </c>
      <c r="G6" s="46"/>
      <c r="H6" s="46"/>
      <c r="I6" s="82"/>
      <c r="O6" s="103" t="s">
        <v>339</v>
      </c>
      <c r="P6" s="82"/>
      <c r="Q6" s="82"/>
      <c r="R6" s="82"/>
      <c r="S6" s="82" t="s">
        <v>130</v>
      </c>
      <c r="T6" s="5" t="str">
        <f>'DATA GURU'!C12</f>
        <v>Tanjung Jabung Barat</v>
      </c>
      <c r="U6" s="82"/>
    </row>
    <row r="7" spans="1:22" x14ac:dyDescent="0.25">
      <c r="A7" s="103"/>
      <c r="B7" s="82"/>
      <c r="C7" s="82"/>
      <c r="D7" s="82"/>
      <c r="E7" s="82"/>
      <c r="F7" s="46"/>
      <c r="G7" s="46"/>
      <c r="H7" s="46"/>
      <c r="I7" s="82"/>
      <c r="O7" s="103"/>
      <c r="P7" s="82"/>
      <c r="Q7" s="82"/>
      <c r="R7" s="82"/>
      <c r="S7" s="82"/>
      <c r="T7" s="46"/>
      <c r="U7" s="82"/>
    </row>
    <row r="8" spans="1:22" x14ac:dyDescent="0.25">
      <c r="A8" s="104" t="s">
        <v>390</v>
      </c>
      <c r="B8" s="82"/>
      <c r="C8" s="82"/>
      <c r="D8" s="82"/>
      <c r="E8" s="82"/>
      <c r="F8" s="46"/>
      <c r="G8" s="46"/>
      <c r="H8" s="46"/>
      <c r="I8" s="82"/>
      <c r="O8" s="104" t="s">
        <v>340</v>
      </c>
      <c r="P8" s="82"/>
      <c r="Q8" s="82"/>
      <c r="R8" s="82"/>
      <c r="S8" s="82"/>
      <c r="T8" s="46"/>
      <c r="U8" s="82"/>
    </row>
    <row r="9" spans="1:22" x14ac:dyDescent="0.25">
      <c r="A9" s="325"/>
      <c r="B9" s="325"/>
      <c r="C9" s="325"/>
      <c r="D9" s="325"/>
      <c r="E9" s="325"/>
      <c r="F9" s="46"/>
      <c r="G9" s="46"/>
      <c r="H9" s="46"/>
      <c r="I9" s="82"/>
      <c r="O9" s="325"/>
      <c r="P9" s="325"/>
      <c r="Q9" s="325"/>
      <c r="R9" s="325"/>
      <c r="S9" s="325"/>
      <c r="T9" s="46"/>
      <c r="U9" s="82"/>
    </row>
    <row r="10" spans="1:22" x14ac:dyDescent="0.25">
      <c r="A10" s="326" t="s">
        <v>341</v>
      </c>
      <c r="B10" s="328" t="s">
        <v>342</v>
      </c>
      <c r="C10" s="329"/>
      <c r="D10" s="329"/>
      <c r="E10" s="330"/>
      <c r="F10" s="326" t="s">
        <v>224</v>
      </c>
      <c r="G10" s="321" t="s">
        <v>391</v>
      </c>
      <c r="H10" s="322"/>
      <c r="I10" s="322"/>
      <c r="J10" s="322"/>
      <c r="K10" s="323"/>
      <c r="L10" s="335"/>
      <c r="O10" s="326" t="s">
        <v>341</v>
      </c>
      <c r="P10" s="328" t="s">
        <v>342</v>
      </c>
      <c r="Q10" s="329"/>
      <c r="R10" s="329"/>
      <c r="S10" s="330"/>
      <c r="T10" s="326" t="s">
        <v>224</v>
      </c>
      <c r="U10" s="326" t="s">
        <v>8</v>
      </c>
      <c r="V10" s="326" t="s">
        <v>343</v>
      </c>
    </row>
    <row r="11" spans="1:22" x14ac:dyDescent="0.25">
      <c r="A11" s="327"/>
      <c r="B11" s="331"/>
      <c r="C11" s="332"/>
      <c r="D11" s="332"/>
      <c r="E11" s="333"/>
      <c r="F11" s="327"/>
      <c r="G11" s="175" t="s">
        <v>344</v>
      </c>
      <c r="H11" s="175" t="s">
        <v>345</v>
      </c>
      <c r="I11" s="176" t="s">
        <v>389</v>
      </c>
      <c r="J11" s="177" t="s">
        <v>8</v>
      </c>
      <c r="K11" s="177" t="s">
        <v>9</v>
      </c>
      <c r="L11" s="336" t="s">
        <v>343</v>
      </c>
      <c r="O11" s="327"/>
      <c r="P11" s="331"/>
      <c r="Q11" s="332"/>
      <c r="R11" s="332"/>
      <c r="S11" s="333"/>
      <c r="T11" s="327"/>
      <c r="U11" s="327"/>
      <c r="V11" s="327"/>
    </row>
    <row r="12" spans="1:22" x14ac:dyDescent="0.25">
      <c r="A12" s="178">
        <v>1</v>
      </c>
      <c r="B12" s="319">
        <v>2</v>
      </c>
      <c r="C12" s="320"/>
      <c r="D12" s="320"/>
      <c r="E12" s="320"/>
      <c r="F12" s="178">
        <v>3</v>
      </c>
      <c r="G12" s="178">
        <v>4</v>
      </c>
      <c r="H12" s="178">
        <v>5</v>
      </c>
      <c r="I12" s="178">
        <v>6</v>
      </c>
      <c r="J12" s="178">
        <v>7</v>
      </c>
      <c r="K12" s="178">
        <v>8</v>
      </c>
      <c r="L12" s="337"/>
      <c r="O12" s="178">
        <v>1</v>
      </c>
      <c r="P12" s="319">
        <v>2</v>
      </c>
      <c r="Q12" s="320"/>
      <c r="R12" s="320"/>
      <c r="S12" s="320"/>
      <c r="T12" s="178">
        <v>3</v>
      </c>
      <c r="U12" s="178">
        <v>4</v>
      </c>
      <c r="V12" s="178">
        <v>5</v>
      </c>
    </row>
    <row r="13" spans="1:22" ht="15.75" x14ac:dyDescent="0.25">
      <c r="A13" s="105">
        <v>1</v>
      </c>
      <c r="B13" s="158" t="str">
        <f>'DATA SISWA'!C16</f>
        <v>06-</v>
      </c>
      <c r="C13" s="159" t="str">
        <f>'DATA SISWA'!D16</f>
        <v>005-</v>
      </c>
      <c r="D13" s="159" t="str">
        <f>'DATA SISWA'!E16</f>
        <v>018-</v>
      </c>
      <c r="E13" s="160">
        <f>'DATA SISWA'!F16</f>
        <v>7</v>
      </c>
      <c r="F13" s="110" t="str">
        <f>'DATA SISWA'!B16</f>
        <v>ANDI YANSYAH</v>
      </c>
      <c r="G13" s="111">
        <f>'DATA SISWA'!CN16</f>
        <v>19</v>
      </c>
      <c r="H13" s="111">
        <f>'DATA SISWA'!CO16</f>
        <v>21</v>
      </c>
      <c r="I13" s="35">
        <f>'DATA SISWA'!CP16</f>
        <v>12</v>
      </c>
      <c r="J13" s="174">
        <f>'DATA SISWA'!CQ16</f>
        <v>45.25</v>
      </c>
      <c r="K13" s="107" t="str">
        <f>IF(J13&gt;=75,"Pengayaan",IF(J13&gt;=55,"Tuntas",IF(J13&lt;55,"Remedial")))</f>
        <v>Remedial</v>
      </c>
      <c r="L13" s="338">
        <f>COUNTIF($J$13:$J$117,"&gt;"&amp;$J13)+COUNTIFS($J$13:$J$117,$J13,$I$13:$I$117,"&gt;"&amp;$I13)+COUNTIFS($J$13:$J$117,$J13,$I$13:$I$117,$I13,$G$13:$G$117,"&gt;"&amp;$G13)+COUNTIFS($J$13:$J$117,$J13,$I$13:$I$117,$I13,$G$13:$G$117,$G13,$E$13:$E$117,"&lt;"&amp;$E13)+1</f>
        <v>94</v>
      </c>
      <c r="O13" s="105">
        <v>1</v>
      </c>
      <c r="P13" s="158" t="str">
        <f>INDEX($A:$L,MATCH($V13,$L:$L,0),2)</f>
        <v>06-</v>
      </c>
      <c r="Q13" s="159" t="str">
        <f>INDEX($A:$L,MATCH($V13,$L:$L,0),3)</f>
        <v>005-</v>
      </c>
      <c r="R13" s="159" t="str">
        <f>INDEX($A:$L,MATCH($V13,$L:$L,0),4)</f>
        <v>073-</v>
      </c>
      <c r="S13" s="160">
        <f>INDEX($A:$L,MATCH($V13,$L:$L,0),5)</f>
        <v>8</v>
      </c>
      <c r="T13" s="49" t="str">
        <f>INDEX($A:$L,MATCH($V13,$L:$L,0),6)</f>
        <v>NURMALA</v>
      </c>
      <c r="U13" s="183">
        <f>INDEX($A:$L,MATCH($V13,$L:$L,0),10)</f>
        <v>75.25</v>
      </c>
      <c r="V13" s="106">
        <f>SMALL($L$13:$L$117,ROWS($V$13:V13))</f>
        <v>1</v>
      </c>
    </row>
    <row r="14" spans="1:22" ht="15.75" x14ac:dyDescent="0.25">
      <c r="A14" s="105">
        <v>2</v>
      </c>
      <c r="B14" s="158" t="str">
        <f>'DATA SISWA'!C17</f>
        <v>06-</v>
      </c>
      <c r="C14" s="159" t="str">
        <f>'DATA SISWA'!D17</f>
        <v>005-</v>
      </c>
      <c r="D14" s="159" t="str">
        <f>'DATA SISWA'!E17</f>
        <v>019-</v>
      </c>
      <c r="E14" s="160">
        <f>'DATA SISWA'!F17</f>
        <v>6</v>
      </c>
      <c r="F14" s="110" t="str">
        <f>'DATA SISWA'!B17</f>
        <v>AYU PRASISTIA</v>
      </c>
      <c r="G14" s="111">
        <f>'DATA SISWA'!CN45</f>
        <v>24</v>
      </c>
      <c r="H14" s="111">
        <f>'DATA SISWA'!CO45</f>
        <v>16</v>
      </c>
      <c r="I14" s="35">
        <f>'DATA SISWA'!CP17</f>
        <v>23</v>
      </c>
      <c r="J14" s="174">
        <f>'DATA SISWA'!CQ17</f>
        <v>66.75</v>
      </c>
      <c r="K14" s="107" t="str">
        <f t="shared" ref="K14:K77" si="0">IF(J14&gt;=75,"Pengayaan",IF(J14&gt;=55,"Tuntas",IF(J14&lt;55,"Remedial")))</f>
        <v>Tuntas</v>
      </c>
      <c r="L14" s="338">
        <f>COUNTIF($J$13:$J$117,"&gt;"&amp;$J14)+COUNTIFS($J$13:$J$117,$J14,$I$13:$I$117,"&gt;"&amp;$I14)+COUNTIFS($J$13:$J$117,$J14,$I$13:$I$117,$I14,$G$13:$G$117,"&gt;"&amp;$G14)+COUNTIFS($J$13:$J$117,$J14,$I$13:$I$117,$I14,$G$13:$G$117,$G14,$E$13:$E$117,"&lt;"&amp;$E14)+1</f>
        <v>14</v>
      </c>
      <c r="O14" s="105">
        <v>2</v>
      </c>
      <c r="P14" s="158" t="str">
        <f t="shared" ref="P14:P22" si="1">INDEX($A:$L,MATCH($V14,$L:$L,0),2)</f>
        <v>06-</v>
      </c>
      <c r="Q14" s="159" t="str">
        <f t="shared" ref="Q14:Q22" si="2">INDEX($A:$L,MATCH($V14,$L:$L,0),3)</f>
        <v>005-</v>
      </c>
      <c r="R14" s="159" t="str">
        <f t="shared" ref="R14:R22" si="3">INDEX($A:$L,MATCH($V14,$L:$L,0),4)</f>
        <v>066-</v>
      </c>
      <c r="S14" s="160">
        <f>INDEX($A:$L,MATCH($V14,$L:$L,0),5)</f>
        <v>7</v>
      </c>
      <c r="T14" s="49" t="str">
        <f>INDEX($A:$L,MATCH($V14,$L:$L,0),6)</f>
        <v>LAILY RIZKI AMALIA</v>
      </c>
      <c r="U14" s="183">
        <f t="shared" ref="U14:U22" si="4">INDEX($A:$L,MATCH($V14,$L:$L,0),10)</f>
        <v>75.25</v>
      </c>
      <c r="V14" s="106">
        <f>SMALL($L$13:$L$117,ROWS($V$13:V14))</f>
        <v>2</v>
      </c>
    </row>
    <row r="15" spans="1:22" ht="15.75" x14ac:dyDescent="0.25">
      <c r="A15" s="105">
        <v>3</v>
      </c>
      <c r="B15" s="158" t="str">
        <f>'DATA SISWA'!C18</f>
        <v>06-</v>
      </c>
      <c r="C15" s="159" t="str">
        <f>'DATA SISWA'!D18</f>
        <v>005-</v>
      </c>
      <c r="D15" s="159" t="str">
        <f>'DATA SISWA'!E18</f>
        <v>020-</v>
      </c>
      <c r="E15" s="160">
        <f>'DATA SISWA'!F18</f>
        <v>5</v>
      </c>
      <c r="F15" s="110" t="str">
        <f>'DATA SISWA'!B18</f>
        <v>BAGEUR BATARA SANDRA</v>
      </c>
      <c r="G15" s="111">
        <f>'DATA SISWA'!CN43</f>
        <v>21</v>
      </c>
      <c r="H15" s="111">
        <f>'DATA SISWA'!CO43</f>
        <v>19</v>
      </c>
      <c r="I15" s="35">
        <f>'DATA SISWA'!CP18</f>
        <v>16</v>
      </c>
      <c r="J15" s="174">
        <f>'DATA SISWA'!CQ18</f>
        <v>56.25</v>
      </c>
      <c r="K15" s="107" t="str">
        <f t="shared" si="0"/>
        <v>Tuntas</v>
      </c>
      <c r="L15" s="338">
        <f t="shared" ref="L15:L78" si="5">COUNTIF($J$13:$J$117,"&gt;"&amp;$J15)+COUNTIFS($J$13:$J$117,$J15,$I$13:$I$117,"&gt;"&amp;$I15)+COUNTIFS($J$13:$J$117,$J15,$I$13:$I$117,$I15,$G$13:$G$117,"&gt;"&amp;$G15)+COUNTIFS($J$13:$J$117,$J15,$I$13:$I$117,$I15,$G$13:$G$117,$G15,$E$13:$E$117,"&lt;"&amp;$E15)+1</f>
        <v>59</v>
      </c>
      <c r="O15" s="105">
        <v>3</v>
      </c>
      <c r="P15" s="158" t="str">
        <f t="shared" si="1"/>
        <v>06-</v>
      </c>
      <c r="Q15" s="159" t="str">
        <f t="shared" si="2"/>
        <v>005-</v>
      </c>
      <c r="R15" s="159" t="str">
        <f t="shared" si="3"/>
        <v>080-</v>
      </c>
      <c r="S15" s="160">
        <f t="shared" ref="S15:S22" si="6">INDEX($A:$L,MATCH($V15,$L:$L,0),5)</f>
        <v>9</v>
      </c>
      <c r="T15" s="49" t="str">
        <f t="shared" ref="T15:T22" si="7">INDEX($A:$L,MATCH($V15,$L:$L,0),6)</f>
        <v>SRI WAHYUNI</v>
      </c>
      <c r="U15" s="183">
        <f t="shared" si="4"/>
        <v>73.75</v>
      </c>
      <c r="V15" s="106">
        <f>SMALL($L$13:$L$117,ROWS($V$13:V15))</f>
        <v>3</v>
      </c>
    </row>
    <row r="16" spans="1:22" ht="15.75" x14ac:dyDescent="0.25">
      <c r="A16" s="105">
        <v>4</v>
      </c>
      <c r="B16" s="158" t="str">
        <f>'DATA SISWA'!C19</f>
        <v>06-</v>
      </c>
      <c r="C16" s="159" t="str">
        <f>'DATA SISWA'!D19</f>
        <v>005-</v>
      </c>
      <c r="D16" s="159" t="str">
        <f>'DATA SISWA'!E19</f>
        <v>021-</v>
      </c>
      <c r="E16" s="160">
        <f>'DATA SISWA'!F19</f>
        <v>4</v>
      </c>
      <c r="F16" s="110" t="str">
        <f>'DATA SISWA'!B19</f>
        <v>ELFIRA FEBI MELYANA AS</v>
      </c>
      <c r="G16" s="111">
        <f>'DATA SISWA'!CN44</f>
        <v>21</v>
      </c>
      <c r="H16" s="111">
        <f>'DATA SISWA'!CO44</f>
        <v>19</v>
      </c>
      <c r="I16" s="35">
        <f>'DATA SISWA'!CP19</f>
        <v>12</v>
      </c>
      <c r="J16" s="174">
        <f>'DATA SISWA'!CQ19</f>
        <v>47</v>
      </c>
      <c r="K16" s="107" t="str">
        <f t="shared" si="0"/>
        <v>Remedial</v>
      </c>
      <c r="L16" s="338">
        <f t="shared" si="5"/>
        <v>89</v>
      </c>
      <c r="O16" s="105">
        <v>4</v>
      </c>
      <c r="P16" s="158" t="str">
        <f t="shared" si="1"/>
        <v>06-</v>
      </c>
      <c r="Q16" s="159" t="str">
        <f t="shared" si="2"/>
        <v>005-</v>
      </c>
      <c r="R16" s="159" t="str">
        <f t="shared" si="3"/>
        <v>074-</v>
      </c>
      <c r="S16" s="160">
        <f t="shared" si="6"/>
        <v>7</v>
      </c>
      <c r="T16" s="49" t="str">
        <f t="shared" si="7"/>
        <v>RADIKA SABRINA ANDERSON</v>
      </c>
      <c r="U16" s="183">
        <f t="shared" si="4"/>
        <v>73.5</v>
      </c>
      <c r="V16" s="106">
        <f>SMALL($L$13:$L$117,ROWS($V$13:V16))</f>
        <v>4</v>
      </c>
    </row>
    <row r="17" spans="1:24" ht="15.75" x14ac:dyDescent="0.25">
      <c r="A17" s="105">
        <v>5</v>
      </c>
      <c r="B17" s="158" t="str">
        <f>'DATA SISWA'!C20</f>
        <v>06-</v>
      </c>
      <c r="C17" s="159" t="str">
        <f>'DATA SISWA'!D20</f>
        <v>005-</v>
      </c>
      <c r="D17" s="159" t="str">
        <f>'DATA SISWA'!E20</f>
        <v>022-</v>
      </c>
      <c r="E17" s="160">
        <f>'DATA SISWA'!F20</f>
        <v>3</v>
      </c>
      <c r="F17" s="110" t="str">
        <f>'DATA SISWA'!B20</f>
        <v>FIA AFDILA</v>
      </c>
      <c r="G17" s="111">
        <f>'DATA SISWA'!CN74</f>
        <v>26</v>
      </c>
      <c r="H17" s="111">
        <f>'DATA SISWA'!CO74</f>
        <v>14</v>
      </c>
      <c r="I17" s="35">
        <f>'DATA SISWA'!CP20</f>
        <v>14</v>
      </c>
      <c r="J17" s="174">
        <f>'DATA SISWA'!CQ20</f>
        <v>50.75</v>
      </c>
      <c r="K17" s="107" t="str">
        <f t="shared" si="0"/>
        <v>Remedial</v>
      </c>
      <c r="L17" s="338">
        <f t="shared" si="5"/>
        <v>79</v>
      </c>
      <c r="O17" s="105">
        <v>5</v>
      </c>
      <c r="P17" s="158" t="str">
        <f t="shared" si="1"/>
        <v>06-</v>
      </c>
      <c r="Q17" s="159" t="str">
        <f t="shared" si="2"/>
        <v>005-</v>
      </c>
      <c r="R17" s="159" t="str">
        <f t="shared" si="3"/>
        <v>105-</v>
      </c>
      <c r="S17" s="160">
        <f t="shared" si="6"/>
        <v>8</v>
      </c>
      <c r="T17" s="49" t="str">
        <f t="shared" si="7"/>
        <v>YULIANA RAHAYU</v>
      </c>
      <c r="U17" s="183">
        <f t="shared" si="4"/>
        <v>73.5</v>
      </c>
      <c r="V17" s="106">
        <f>SMALL($L$13:$L$117,ROWS($V$13:V17))</f>
        <v>5</v>
      </c>
    </row>
    <row r="18" spans="1:24" ht="15.75" x14ac:dyDescent="0.25">
      <c r="A18" s="105">
        <v>6</v>
      </c>
      <c r="B18" s="158" t="str">
        <f>'DATA SISWA'!C21</f>
        <v>06-</v>
      </c>
      <c r="C18" s="159" t="str">
        <f>'DATA SISWA'!D21</f>
        <v>005-</v>
      </c>
      <c r="D18" s="159" t="str">
        <f>'DATA SISWA'!E21</f>
        <v>023-</v>
      </c>
      <c r="E18" s="160">
        <f>'DATA SISWA'!F21</f>
        <v>2</v>
      </c>
      <c r="F18" s="110" t="str">
        <f>'DATA SISWA'!B21</f>
        <v>FITRI YULISARI</v>
      </c>
      <c r="G18" s="111">
        <f>'DATA SISWA'!CN46</f>
        <v>24</v>
      </c>
      <c r="H18" s="111">
        <f>'DATA SISWA'!CO46</f>
        <v>16</v>
      </c>
      <c r="I18" s="35">
        <f>'DATA SISWA'!CP21</f>
        <v>27</v>
      </c>
      <c r="J18" s="174">
        <f>'DATA SISWA'!CQ21</f>
        <v>62</v>
      </c>
      <c r="K18" s="107" t="str">
        <f t="shared" si="0"/>
        <v>Tuntas</v>
      </c>
      <c r="L18" s="338">
        <f t="shared" si="5"/>
        <v>28</v>
      </c>
      <c r="O18" s="105">
        <v>6</v>
      </c>
      <c r="P18" s="158" t="str">
        <f t="shared" si="1"/>
        <v>06-</v>
      </c>
      <c r="Q18" s="159" t="str">
        <f t="shared" si="2"/>
        <v>005-</v>
      </c>
      <c r="R18" s="159" t="str">
        <f t="shared" si="3"/>
        <v>064-</v>
      </c>
      <c r="S18" s="160">
        <f t="shared" si="6"/>
        <v>9</v>
      </c>
      <c r="T18" s="49" t="str">
        <f t="shared" si="7"/>
        <v>EGA WIRA PANGESTU</v>
      </c>
      <c r="U18" s="183">
        <f t="shared" si="4"/>
        <v>69.5</v>
      </c>
      <c r="V18" s="106">
        <f>SMALL($L$13:$L$117,ROWS($V$13:V18))</f>
        <v>6</v>
      </c>
    </row>
    <row r="19" spans="1:24" ht="15.75" x14ac:dyDescent="0.25">
      <c r="A19" s="105">
        <v>7</v>
      </c>
      <c r="B19" s="158" t="str">
        <f>'DATA SISWA'!C22</f>
        <v>06-</v>
      </c>
      <c r="C19" s="159" t="str">
        <f>'DATA SISWA'!D22</f>
        <v>005-</v>
      </c>
      <c r="D19" s="159" t="str">
        <f>'DATA SISWA'!E22</f>
        <v>024-</v>
      </c>
      <c r="E19" s="160">
        <f>'DATA SISWA'!F22</f>
        <v>9</v>
      </c>
      <c r="F19" s="110" t="str">
        <f>'DATA SISWA'!B22</f>
        <v>FITRIANI ARSYA</v>
      </c>
      <c r="G19" s="111">
        <f>'DATA SISWA'!CN56</f>
        <v>22</v>
      </c>
      <c r="H19" s="111">
        <f>'DATA SISWA'!CO56</f>
        <v>18</v>
      </c>
      <c r="I19" s="35">
        <f>'DATA SISWA'!CP22</f>
        <v>24</v>
      </c>
      <c r="J19" s="174">
        <f>'DATA SISWA'!CQ22</f>
        <v>59</v>
      </c>
      <c r="K19" s="107" t="str">
        <f t="shared" si="0"/>
        <v>Tuntas</v>
      </c>
      <c r="L19" s="338">
        <f t="shared" si="5"/>
        <v>43</v>
      </c>
      <c r="O19" s="105">
        <v>7</v>
      </c>
      <c r="P19" s="158" t="str">
        <f t="shared" si="1"/>
        <v>06-</v>
      </c>
      <c r="Q19" s="159" t="str">
        <f t="shared" si="2"/>
        <v>005-</v>
      </c>
      <c r="R19" s="159" t="str">
        <f t="shared" si="3"/>
        <v>012-</v>
      </c>
      <c r="S19" s="160">
        <f t="shared" si="6"/>
        <v>5</v>
      </c>
      <c r="T19" s="49" t="str">
        <f t="shared" si="7"/>
        <v>SEFTIANI</v>
      </c>
      <c r="U19" s="183">
        <f t="shared" si="4"/>
        <v>69</v>
      </c>
      <c r="V19" s="106">
        <f>SMALL($L$13:$L$117,ROWS($V$13:V19))</f>
        <v>7</v>
      </c>
    </row>
    <row r="20" spans="1:24" ht="15.75" x14ac:dyDescent="0.25">
      <c r="A20" s="105">
        <v>8</v>
      </c>
      <c r="B20" s="158" t="str">
        <f>'DATA SISWA'!C23</f>
        <v>06-</v>
      </c>
      <c r="C20" s="159" t="str">
        <f>'DATA SISWA'!D23</f>
        <v>005-</v>
      </c>
      <c r="D20" s="159" t="str">
        <f>'DATA SISWA'!E23</f>
        <v>006-</v>
      </c>
      <c r="E20" s="160">
        <f>'DATA SISWA'!F23</f>
        <v>3</v>
      </c>
      <c r="F20" s="110" t="str">
        <f>'DATA SISWA'!B23</f>
        <v>JUSTIA ANDRIANA</v>
      </c>
      <c r="G20" s="111">
        <f>'DATA SISWA'!CN89</f>
        <v>29</v>
      </c>
      <c r="H20" s="111">
        <f>'DATA SISWA'!CO89</f>
        <v>11</v>
      </c>
      <c r="I20" s="35">
        <f>'DATA SISWA'!CP23</f>
        <v>20</v>
      </c>
      <c r="J20" s="174">
        <f>'DATA SISWA'!CQ23</f>
        <v>55</v>
      </c>
      <c r="K20" s="107" t="str">
        <f t="shared" si="0"/>
        <v>Tuntas</v>
      </c>
      <c r="L20" s="338">
        <f t="shared" si="5"/>
        <v>61</v>
      </c>
      <c r="O20" s="105">
        <v>8</v>
      </c>
      <c r="P20" s="158" t="str">
        <f t="shared" si="1"/>
        <v>06-</v>
      </c>
      <c r="Q20" s="159" t="str">
        <f t="shared" si="2"/>
        <v>005-</v>
      </c>
      <c r="R20" s="159" t="str">
        <f t="shared" si="3"/>
        <v>026-</v>
      </c>
      <c r="S20" s="160">
        <f t="shared" si="6"/>
        <v>7</v>
      </c>
      <c r="T20" s="49" t="str">
        <f t="shared" si="7"/>
        <v>M. RAFIZA AMANDA</v>
      </c>
      <c r="U20" s="183">
        <f t="shared" si="4"/>
        <v>68.5</v>
      </c>
      <c r="V20" s="106">
        <f>SMALL($L$13:$L$117,ROWS($V$13:V20))</f>
        <v>8</v>
      </c>
    </row>
    <row r="21" spans="1:24" ht="15.75" x14ac:dyDescent="0.25">
      <c r="A21" s="105">
        <v>9</v>
      </c>
      <c r="B21" s="158" t="str">
        <f>'DATA SISWA'!C24</f>
        <v>06-</v>
      </c>
      <c r="C21" s="159" t="str">
        <f>'DATA SISWA'!D24</f>
        <v>005-</v>
      </c>
      <c r="D21" s="159" t="str">
        <f>'DATA SISWA'!E24</f>
        <v>025-</v>
      </c>
      <c r="E21" s="160">
        <f>'DATA SISWA'!F24</f>
        <v>8</v>
      </c>
      <c r="F21" s="110" t="str">
        <f>'DATA SISWA'!B24</f>
        <v>M. IHSAN</v>
      </c>
      <c r="G21" s="111">
        <f>'DATA SISWA'!CN80</f>
        <v>21</v>
      </c>
      <c r="H21" s="111">
        <f>'DATA SISWA'!CO80</f>
        <v>19</v>
      </c>
      <c r="I21" s="35">
        <f>'DATA SISWA'!CP24</f>
        <v>17</v>
      </c>
      <c r="J21" s="174">
        <f>'DATA SISWA'!CQ24</f>
        <v>53.75</v>
      </c>
      <c r="K21" s="107" t="str">
        <f t="shared" si="0"/>
        <v>Remedial</v>
      </c>
      <c r="L21" s="338">
        <f t="shared" si="5"/>
        <v>69</v>
      </c>
      <c r="O21" s="105">
        <v>9</v>
      </c>
      <c r="P21" s="158" t="str">
        <f t="shared" si="1"/>
        <v>06-</v>
      </c>
      <c r="Q21" s="159" t="str">
        <f t="shared" si="2"/>
        <v>005-</v>
      </c>
      <c r="R21" s="159" t="str">
        <f t="shared" si="3"/>
        <v>009-</v>
      </c>
      <c r="S21" s="160">
        <f t="shared" si="6"/>
        <v>8</v>
      </c>
      <c r="T21" s="49" t="str">
        <f t="shared" si="7"/>
        <v>RIZKI NADYA FARADILLA</v>
      </c>
      <c r="U21" s="183">
        <f t="shared" si="4"/>
        <v>68.5</v>
      </c>
      <c r="V21" s="106">
        <f>SMALL($L$13:$L$117,ROWS($V$13:V21))</f>
        <v>9</v>
      </c>
    </row>
    <row r="22" spans="1:24" ht="15.75" x14ac:dyDescent="0.25">
      <c r="A22" s="105">
        <v>10</v>
      </c>
      <c r="B22" s="158" t="str">
        <f>'DATA SISWA'!C25</f>
        <v>06-</v>
      </c>
      <c r="C22" s="159" t="str">
        <f>'DATA SISWA'!D25</f>
        <v>005-</v>
      </c>
      <c r="D22" s="159" t="str">
        <f>'DATA SISWA'!E25</f>
        <v>003-</v>
      </c>
      <c r="E22" s="160">
        <f>'DATA SISWA'!F25</f>
        <v>6</v>
      </c>
      <c r="F22" s="110" t="str">
        <f>'DATA SISWA'!B25</f>
        <v>M. YUSUF DWI HANDIKA</v>
      </c>
      <c r="G22" s="111">
        <f>'DATA SISWA'!CN115</f>
        <v>20</v>
      </c>
      <c r="H22" s="111">
        <f>'DATA SISWA'!CO115</f>
        <v>20</v>
      </c>
      <c r="I22" s="35">
        <f>'DATA SISWA'!CP25</f>
        <v>20</v>
      </c>
      <c r="J22" s="174">
        <f>'DATA SISWA'!CQ25</f>
        <v>62</v>
      </c>
      <c r="K22" s="107" t="str">
        <f t="shared" si="0"/>
        <v>Tuntas</v>
      </c>
      <c r="L22" s="338">
        <f t="shared" si="5"/>
        <v>29</v>
      </c>
      <c r="O22" s="105">
        <v>10</v>
      </c>
      <c r="P22" s="158" t="str">
        <f t="shared" si="1"/>
        <v>06-</v>
      </c>
      <c r="Q22" s="159" t="str">
        <f t="shared" si="2"/>
        <v>005-</v>
      </c>
      <c r="R22" s="159" t="str">
        <f t="shared" si="3"/>
        <v>065-</v>
      </c>
      <c r="S22" s="160">
        <f t="shared" si="6"/>
        <v>8</v>
      </c>
      <c r="T22" s="49" t="str">
        <f t="shared" si="7"/>
        <v>FANI LARASATI</v>
      </c>
      <c r="U22" s="183">
        <f t="shared" si="4"/>
        <v>67.75</v>
      </c>
      <c r="V22" s="106">
        <f>SMALL($L$13:$L$117,ROWS($V$13:V22))</f>
        <v>10</v>
      </c>
    </row>
    <row r="23" spans="1:24" ht="15.75" x14ac:dyDescent="0.25">
      <c r="A23" s="105">
        <v>11</v>
      </c>
      <c r="B23" s="158" t="str">
        <f>'DATA SISWA'!C26</f>
        <v>06-</v>
      </c>
      <c r="C23" s="159" t="str">
        <f>'DATA SISWA'!D26</f>
        <v>005-</v>
      </c>
      <c r="D23" s="159" t="str">
        <f>'DATA SISWA'!E26</f>
        <v>027-</v>
      </c>
      <c r="E23" s="160">
        <f>'DATA SISWA'!F26</f>
        <v>6</v>
      </c>
      <c r="F23" s="110" t="str">
        <f>'DATA SISWA'!B26</f>
        <v>MUHAMMAD AHYAR</v>
      </c>
      <c r="G23" s="111">
        <f>'DATA SISWA'!CN120</f>
        <v>25</v>
      </c>
      <c r="H23" s="111">
        <f>'DATA SISWA'!CO120</f>
        <v>15</v>
      </c>
      <c r="I23" s="35">
        <f>'DATA SISWA'!CP26</f>
        <v>12</v>
      </c>
      <c r="J23" s="174">
        <f>'DATA SISWA'!CQ26</f>
        <v>48.75</v>
      </c>
      <c r="K23" s="107" t="str">
        <f t="shared" si="0"/>
        <v>Remedial</v>
      </c>
      <c r="L23" s="338">
        <f t="shared" si="5"/>
        <v>84</v>
      </c>
    </row>
    <row r="24" spans="1:24" ht="15.75" x14ac:dyDescent="0.25">
      <c r="A24" s="105">
        <v>12</v>
      </c>
      <c r="B24" s="158" t="str">
        <f>'DATA SISWA'!C27</f>
        <v>06-</v>
      </c>
      <c r="C24" s="159" t="str">
        <f>'DATA SISWA'!D27</f>
        <v>005-</v>
      </c>
      <c r="D24" s="159" t="str">
        <f>'DATA SISWA'!E27</f>
        <v>028-</v>
      </c>
      <c r="E24" s="160">
        <f>'DATA SISWA'!F27</f>
        <v>5</v>
      </c>
      <c r="F24" s="110" t="str">
        <f>'DATA SISWA'!B27</f>
        <v>NADYA</v>
      </c>
      <c r="G24" s="111">
        <f>'DATA SISWA'!CN52</f>
        <v>21</v>
      </c>
      <c r="H24" s="111">
        <f>'DATA SISWA'!CO52</f>
        <v>19</v>
      </c>
      <c r="I24" s="35">
        <f>'DATA SISWA'!CP27</f>
        <v>22</v>
      </c>
      <c r="J24" s="174">
        <f>'DATA SISWA'!CQ27</f>
        <v>57</v>
      </c>
      <c r="K24" s="107" t="str">
        <f t="shared" si="0"/>
        <v>Tuntas</v>
      </c>
      <c r="L24" s="338">
        <f t="shared" si="5"/>
        <v>53</v>
      </c>
      <c r="O24" s="46" t="s">
        <v>382</v>
      </c>
      <c r="U24" s="108" t="str">
        <f>'DATA GURU'!C27</f>
        <v>Kuala Tungkal, Maret 2018</v>
      </c>
    </row>
    <row r="25" spans="1:24" ht="15.75" x14ac:dyDescent="0.25">
      <c r="A25" s="105">
        <v>13</v>
      </c>
      <c r="B25" s="158" t="str">
        <f>'DATA SISWA'!C28</f>
        <v>06-</v>
      </c>
      <c r="C25" s="159" t="str">
        <f>'DATA SISWA'!D28</f>
        <v>005-</v>
      </c>
      <c r="D25" s="159" t="str">
        <f>'DATA SISWA'!E28</f>
        <v>029-</v>
      </c>
      <c r="E25" s="160">
        <f>'DATA SISWA'!F28</f>
        <v>4</v>
      </c>
      <c r="F25" s="110" t="str">
        <f>'DATA SISWA'!B28</f>
        <v>NUPITAH AGUSTINA</v>
      </c>
      <c r="G25" s="111">
        <f>'DATA SISWA'!CN60</f>
        <v>24</v>
      </c>
      <c r="H25" s="111">
        <f>'DATA SISWA'!CO60</f>
        <v>16</v>
      </c>
      <c r="I25" s="35">
        <f>'DATA SISWA'!CP28</f>
        <v>10</v>
      </c>
      <c r="J25" s="174">
        <f>'DATA SISWA'!CQ28</f>
        <v>46.75</v>
      </c>
      <c r="K25" s="107" t="str">
        <f t="shared" si="0"/>
        <v>Remedial</v>
      </c>
      <c r="L25" s="338">
        <f t="shared" si="5"/>
        <v>90</v>
      </c>
      <c r="O25" s="46" t="s">
        <v>381</v>
      </c>
    </row>
    <row r="26" spans="1:24" ht="15.75" x14ac:dyDescent="0.25">
      <c r="A26" s="105">
        <v>14</v>
      </c>
      <c r="B26" s="158" t="str">
        <f>'DATA SISWA'!C29</f>
        <v>06-</v>
      </c>
      <c r="C26" s="159" t="str">
        <f>'DATA SISWA'!D29</f>
        <v>005-</v>
      </c>
      <c r="D26" s="159" t="str">
        <f>'DATA SISWA'!E29</f>
        <v>030-</v>
      </c>
      <c r="E26" s="160">
        <f>'DATA SISWA'!F29</f>
        <v>3</v>
      </c>
      <c r="F26" s="110" t="str">
        <f>'DATA SISWA'!B29</f>
        <v>NURDIAH</v>
      </c>
      <c r="G26" s="111">
        <f>'DATA SISWA'!CN84</f>
        <v>26</v>
      </c>
      <c r="H26" s="111">
        <f>'DATA SISWA'!CO84</f>
        <v>14</v>
      </c>
      <c r="I26" s="35">
        <f>'DATA SISWA'!CP29</f>
        <v>23</v>
      </c>
      <c r="J26" s="174">
        <f>'DATA SISWA'!CQ29</f>
        <v>59.75</v>
      </c>
      <c r="K26" s="107" t="str">
        <f t="shared" si="0"/>
        <v>Tuntas</v>
      </c>
      <c r="L26" s="338">
        <f t="shared" si="5"/>
        <v>41</v>
      </c>
      <c r="O26" s="46" t="str">
        <f>'DATA GURU'!C10</f>
        <v>SMA Negeri 2 Kuala Tungkal</v>
      </c>
      <c r="U26" s="108" t="s">
        <v>128</v>
      </c>
    </row>
    <row r="27" spans="1:24" ht="15.75" x14ac:dyDescent="0.25">
      <c r="A27" s="105">
        <v>15</v>
      </c>
      <c r="B27" s="158" t="str">
        <f>'DATA SISWA'!C30</f>
        <v>06-</v>
      </c>
      <c r="C27" s="159" t="str">
        <f>'DATA SISWA'!D30</f>
        <v>005-</v>
      </c>
      <c r="D27" s="159" t="str">
        <f>'DATA SISWA'!E30</f>
        <v>031-</v>
      </c>
      <c r="E27" s="160">
        <f>'DATA SISWA'!F30</f>
        <v>2</v>
      </c>
      <c r="F27" s="110" t="str">
        <f>'DATA SISWA'!B30</f>
        <v>PUJA JANUARTIKA</v>
      </c>
      <c r="G27" s="111">
        <f>'DATA SISWA'!CN96</f>
        <v>24</v>
      </c>
      <c r="H27" s="111">
        <f>'DATA SISWA'!CO96</f>
        <v>16</v>
      </c>
      <c r="I27" s="35">
        <f>'DATA SISWA'!CP30</f>
        <v>18</v>
      </c>
      <c r="J27" s="174">
        <f>'DATA SISWA'!CQ30</f>
        <v>53</v>
      </c>
      <c r="K27" s="107" t="str">
        <f t="shared" si="0"/>
        <v>Remedial</v>
      </c>
      <c r="L27" s="338">
        <f t="shared" si="5"/>
        <v>71</v>
      </c>
      <c r="O27" s="46"/>
      <c r="U27" s="45"/>
    </row>
    <row r="28" spans="1:24" ht="15.75" x14ac:dyDescent="0.25">
      <c r="A28" s="105">
        <v>16</v>
      </c>
      <c r="B28" s="158" t="str">
        <f>'DATA SISWA'!C31</f>
        <v>06-</v>
      </c>
      <c r="C28" s="159" t="str">
        <f>'DATA SISWA'!D31</f>
        <v>005-</v>
      </c>
      <c r="D28" s="159" t="str">
        <f>'DATA SISWA'!E31</f>
        <v>032-</v>
      </c>
      <c r="E28" s="160">
        <f>'DATA SISWA'!F31</f>
        <v>9</v>
      </c>
      <c r="F28" s="110" t="str">
        <f>'DATA SISWA'!B31</f>
        <v>SARIPAH</v>
      </c>
      <c r="G28" s="111">
        <f>'DATA SISWA'!CN116</f>
        <v>26</v>
      </c>
      <c r="H28" s="111">
        <f>'DATA SISWA'!CO116</f>
        <v>14</v>
      </c>
      <c r="I28" s="35">
        <f>'DATA SISWA'!CP31</f>
        <v>20</v>
      </c>
      <c r="J28" s="174">
        <f>'DATA SISWA'!CQ31</f>
        <v>60.25</v>
      </c>
      <c r="K28" s="107" t="str">
        <f t="shared" si="0"/>
        <v>Tuntas</v>
      </c>
      <c r="L28" s="338">
        <f t="shared" si="5"/>
        <v>39</v>
      </c>
      <c r="O28" s="46"/>
      <c r="U28" s="45"/>
    </row>
    <row r="29" spans="1:24" ht="15.75" x14ac:dyDescent="0.25">
      <c r="A29" s="105">
        <v>17</v>
      </c>
      <c r="B29" s="158" t="str">
        <f>'DATA SISWA'!C32</f>
        <v>06-</v>
      </c>
      <c r="C29" s="159" t="str">
        <f>'DATA SISWA'!D32</f>
        <v>005-</v>
      </c>
      <c r="D29" s="159" t="str">
        <f>'DATA SISWA'!E32</f>
        <v>033-</v>
      </c>
      <c r="E29" s="160">
        <f>'DATA SISWA'!F32</f>
        <v>8</v>
      </c>
      <c r="F29" s="110" t="str">
        <f>'DATA SISWA'!B32</f>
        <v>SHALU</v>
      </c>
      <c r="G29" s="111">
        <f>'DATA SISWA'!CN49</f>
        <v>26</v>
      </c>
      <c r="H29" s="111">
        <f>'DATA SISWA'!CO49</f>
        <v>14</v>
      </c>
      <c r="I29" s="35">
        <f>'DATA SISWA'!CP32</f>
        <v>12</v>
      </c>
      <c r="J29" s="174">
        <f>'DATA SISWA'!CQ32</f>
        <v>50.5</v>
      </c>
      <c r="K29" s="107" t="str">
        <f t="shared" si="0"/>
        <v>Remedial</v>
      </c>
      <c r="L29" s="338">
        <f t="shared" si="5"/>
        <v>80</v>
      </c>
      <c r="O29" s="46"/>
    </row>
    <row r="30" spans="1:24" ht="15.75" x14ac:dyDescent="0.25">
      <c r="A30" s="105">
        <v>18</v>
      </c>
      <c r="B30" s="158" t="str">
        <f>'DATA SISWA'!C33</f>
        <v>06-</v>
      </c>
      <c r="C30" s="159" t="str">
        <f>'DATA SISWA'!D33</f>
        <v>005-</v>
      </c>
      <c r="D30" s="159" t="str">
        <f>'DATA SISWA'!E33</f>
        <v>034-</v>
      </c>
      <c r="E30" s="160">
        <f>'DATA SISWA'!F33</f>
        <v>7</v>
      </c>
      <c r="F30" s="110" t="str">
        <f>'DATA SISWA'!B33</f>
        <v>SOLIKIN</v>
      </c>
      <c r="G30" s="111">
        <f>'DATA SISWA'!CN57</f>
        <v>22</v>
      </c>
      <c r="H30" s="111">
        <f>'DATA SISWA'!CO57</f>
        <v>18</v>
      </c>
      <c r="I30" s="35">
        <f>'DATA SISWA'!CP33</f>
        <v>10</v>
      </c>
      <c r="J30" s="174">
        <f>'DATA SISWA'!CQ33</f>
        <v>48.5</v>
      </c>
      <c r="K30" s="107" t="str">
        <f t="shared" si="0"/>
        <v>Remedial</v>
      </c>
      <c r="L30" s="338">
        <f t="shared" si="5"/>
        <v>85</v>
      </c>
      <c r="O30" s="47" t="str">
        <f>'DATA GURU'!C13</f>
        <v>EFFI RUBIYANTO, S.Pd., M.Si.</v>
      </c>
      <c r="U30" s="109" t="str">
        <f>'DATA GURU'!C24</f>
        <v>HARLIAWAN</v>
      </c>
    </row>
    <row r="31" spans="1:24" ht="15.75" x14ac:dyDescent="0.25">
      <c r="A31" s="105">
        <v>19</v>
      </c>
      <c r="B31" s="158" t="str">
        <f>'DATA SISWA'!C34</f>
        <v>06-</v>
      </c>
      <c r="C31" s="159" t="str">
        <f>'DATA SISWA'!D34</f>
        <v>005-</v>
      </c>
      <c r="D31" s="159" t="str">
        <f>'DATA SISWA'!E34</f>
        <v>035-</v>
      </c>
      <c r="E31" s="160">
        <f>'DATA SISWA'!F34</f>
        <v>6</v>
      </c>
      <c r="F31" s="110" t="str">
        <f>'DATA SISWA'!B34</f>
        <v>SYAHRUDDIN</v>
      </c>
      <c r="G31" s="111">
        <f>'DATA SISWA'!CN72</f>
        <v>16</v>
      </c>
      <c r="H31" s="111">
        <f>'DATA SISWA'!CO72</f>
        <v>24</v>
      </c>
      <c r="I31" s="35">
        <f>'DATA SISWA'!CP34</f>
        <v>19</v>
      </c>
      <c r="J31" s="174">
        <f>'DATA SISWA'!CQ34</f>
        <v>59.25</v>
      </c>
      <c r="K31" s="107" t="str">
        <f t="shared" si="0"/>
        <v>Tuntas</v>
      </c>
      <c r="L31" s="338">
        <f t="shared" si="5"/>
        <v>42</v>
      </c>
      <c r="O31" t="s">
        <v>383</v>
      </c>
      <c r="U31" t="s">
        <v>383</v>
      </c>
      <c r="X31" s="334"/>
    </row>
    <row r="32" spans="1:24" ht="15.75" x14ac:dyDescent="0.25">
      <c r="A32" s="105">
        <v>20</v>
      </c>
      <c r="B32" s="158" t="str">
        <f>'DATA SISWA'!C35</f>
        <v>06-</v>
      </c>
      <c r="C32" s="159" t="str">
        <f>'DATA SISWA'!D35</f>
        <v>005-</v>
      </c>
      <c r="D32" s="159" t="str">
        <f>'DATA SISWA'!E35</f>
        <v>007-</v>
      </c>
      <c r="E32" s="160">
        <f>'DATA SISWA'!F35</f>
        <v>2</v>
      </c>
      <c r="F32" s="110" t="str">
        <f>'DATA SISWA'!B35</f>
        <v>LIA ANGGI LIANA YUSPITA</v>
      </c>
      <c r="G32" s="111">
        <f>'DATA SISWA'!CN79</f>
        <v>21</v>
      </c>
      <c r="H32" s="111">
        <f>'DATA SISWA'!CO79</f>
        <v>19</v>
      </c>
      <c r="I32" s="35">
        <f>'DATA SISWA'!CP35</f>
        <v>10</v>
      </c>
      <c r="J32" s="174">
        <f>'DATA SISWA'!CQ35</f>
        <v>46.75</v>
      </c>
      <c r="K32" s="107" t="str">
        <f t="shared" si="0"/>
        <v>Remedial</v>
      </c>
      <c r="L32" s="338">
        <f t="shared" si="5"/>
        <v>91</v>
      </c>
      <c r="O32" t="str">
        <f>'DATA GURU'!C14</f>
        <v>197007161996011000</v>
      </c>
      <c r="U32" t="str">
        <f>'DATA GURU'!C25</f>
        <v>197512152007011021</v>
      </c>
    </row>
    <row r="33" spans="1:12" ht="15.75" x14ac:dyDescent="0.25">
      <c r="A33" s="105">
        <v>21</v>
      </c>
      <c r="B33" s="158" t="str">
        <f>'DATA SISWA'!C36</f>
        <v>06-</v>
      </c>
      <c r="C33" s="159" t="str">
        <f>'DATA SISWA'!D36</f>
        <v>005-</v>
      </c>
      <c r="D33" s="159" t="str">
        <f>'DATA SISWA'!E36</f>
        <v>008-</v>
      </c>
      <c r="E33" s="160">
        <f>'DATA SISWA'!F36</f>
        <v>9</v>
      </c>
      <c r="F33" s="110" t="str">
        <f>'DATA SISWA'!B36</f>
        <v>RASMI</v>
      </c>
      <c r="G33" s="111">
        <f>'DATA SISWA'!CN87</f>
        <v>22</v>
      </c>
      <c r="H33" s="111">
        <f>'DATA SISWA'!CO87</f>
        <v>18</v>
      </c>
      <c r="I33" s="35">
        <f>'DATA SISWA'!CP36</f>
        <v>25</v>
      </c>
      <c r="J33" s="174">
        <f>'DATA SISWA'!CQ36</f>
        <v>63.5</v>
      </c>
      <c r="K33" s="107" t="str">
        <f t="shared" si="0"/>
        <v>Tuntas</v>
      </c>
      <c r="L33" s="338">
        <f t="shared" si="5"/>
        <v>25</v>
      </c>
    </row>
    <row r="34" spans="1:12" ht="15.75" x14ac:dyDescent="0.25">
      <c r="A34" s="105">
        <v>22</v>
      </c>
      <c r="B34" s="158" t="str">
        <f>'DATA SISWA'!C37</f>
        <v>06-</v>
      </c>
      <c r="C34" s="159" t="str">
        <f>'DATA SISWA'!D37</f>
        <v>005-</v>
      </c>
      <c r="D34" s="159" t="str">
        <f>'DATA SISWA'!E37</f>
        <v>009-</v>
      </c>
      <c r="E34" s="160">
        <f>'DATA SISWA'!F37</f>
        <v>8</v>
      </c>
      <c r="F34" s="110" t="str">
        <f>'DATA SISWA'!B37</f>
        <v>RIZKI NADYA FARADILLA</v>
      </c>
      <c r="G34" s="111">
        <f>'DATA SISWA'!CN92</f>
        <v>19</v>
      </c>
      <c r="H34" s="111">
        <f>'DATA SISWA'!CO92</f>
        <v>21</v>
      </c>
      <c r="I34" s="35">
        <f>'DATA SISWA'!CP37</f>
        <v>23</v>
      </c>
      <c r="J34" s="174">
        <f>'DATA SISWA'!CQ37</f>
        <v>68.5</v>
      </c>
      <c r="K34" s="107" t="str">
        <f t="shared" si="0"/>
        <v>Tuntas</v>
      </c>
      <c r="L34" s="338">
        <f t="shared" si="5"/>
        <v>9</v>
      </c>
    </row>
    <row r="35" spans="1:12" ht="15.75" x14ac:dyDescent="0.25">
      <c r="A35" s="105">
        <v>23</v>
      </c>
      <c r="B35" s="158" t="str">
        <f>'DATA SISWA'!C38</f>
        <v>06-</v>
      </c>
      <c r="C35" s="159" t="str">
        <f>'DATA SISWA'!D38</f>
        <v>005-</v>
      </c>
      <c r="D35" s="159" t="str">
        <f>'DATA SISWA'!E38</f>
        <v>010-</v>
      </c>
      <c r="E35" s="160">
        <f>'DATA SISWA'!F38</f>
        <v>7</v>
      </c>
      <c r="F35" s="110" t="str">
        <f>'DATA SISWA'!B38</f>
        <v>TRI KUSUMA</v>
      </c>
      <c r="G35" s="111">
        <f>'DATA SISWA'!CN104</f>
        <v>20</v>
      </c>
      <c r="H35" s="111">
        <f>'DATA SISWA'!CO104</f>
        <v>20</v>
      </c>
      <c r="I35" s="35">
        <f>'DATA SISWA'!CP38</f>
        <v>26</v>
      </c>
      <c r="J35" s="174">
        <f>'DATA SISWA'!CQ38</f>
        <v>64.5</v>
      </c>
      <c r="K35" s="107" t="str">
        <f t="shared" si="0"/>
        <v>Tuntas</v>
      </c>
      <c r="L35" s="338">
        <f t="shared" si="5"/>
        <v>19</v>
      </c>
    </row>
    <row r="36" spans="1:12" ht="15.75" x14ac:dyDescent="0.25">
      <c r="A36" s="105">
        <v>24</v>
      </c>
      <c r="B36" s="158" t="str">
        <f>'DATA SISWA'!C39</f>
        <v>06-</v>
      </c>
      <c r="C36" s="159" t="str">
        <f>'DATA SISWA'!D39</f>
        <v>005-</v>
      </c>
      <c r="D36" s="159" t="str">
        <f>'DATA SISWA'!E39</f>
        <v>001-</v>
      </c>
      <c r="E36" s="160">
        <f>'DATA SISWA'!F39</f>
        <v>8</v>
      </c>
      <c r="F36" s="110" t="str">
        <f>'DATA SISWA'!B39</f>
        <v>FIRA ASVITA FIRMAN</v>
      </c>
      <c r="G36" s="111">
        <f>'DATA SISWA'!CN109</f>
        <v>24</v>
      </c>
      <c r="H36" s="111">
        <f>'DATA SISWA'!CO109</f>
        <v>16</v>
      </c>
      <c r="I36" s="35">
        <f>'DATA SISWA'!CP39</f>
        <v>21</v>
      </c>
      <c r="J36" s="174">
        <f>'DATA SISWA'!CQ39</f>
        <v>61.25</v>
      </c>
      <c r="K36" s="107" t="str">
        <f t="shared" si="0"/>
        <v>Tuntas</v>
      </c>
      <c r="L36" s="338">
        <f t="shared" si="5"/>
        <v>32</v>
      </c>
    </row>
    <row r="37" spans="1:12" ht="15.75" x14ac:dyDescent="0.25">
      <c r="A37" s="105">
        <v>25</v>
      </c>
      <c r="B37" s="158" t="str">
        <f>'DATA SISWA'!C40</f>
        <v>06-</v>
      </c>
      <c r="C37" s="159" t="str">
        <f>'DATA SISWA'!D40</f>
        <v>005-</v>
      </c>
      <c r="D37" s="159" t="str">
        <f>'DATA SISWA'!E40</f>
        <v>002-</v>
      </c>
      <c r="E37" s="160">
        <f>'DATA SISWA'!F40</f>
        <v>7</v>
      </c>
      <c r="F37" s="110" t="str">
        <f>'DATA SISWA'!B40</f>
        <v>HELEN NADIA PUTRI</v>
      </c>
      <c r="G37" s="111">
        <f>'DATA SISWA'!CN118</f>
        <v>22</v>
      </c>
      <c r="H37" s="111">
        <f>'DATA SISWA'!CO118</f>
        <v>18</v>
      </c>
      <c r="I37" s="35">
        <f>'DATA SISWA'!CP40</f>
        <v>24</v>
      </c>
      <c r="J37" s="174">
        <f>'DATA SISWA'!CQ40</f>
        <v>64.25</v>
      </c>
      <c r="K37" s="107" t="str">
        <f t="shared" si="0"/>
        <v>Tuntas</v>
      </c>
      <c r="L37" s="338">
        <f t="shared" si="5"/>
        <v>20</v>
      </c>
    </row>
    <row r="38" spans="1:12" ht="15.75" x14ac:dyDescent="0.25">
      <c r="A38" s="105">
        <v>26</v>
      </c>
      <c r="B38" s="158" t="str">
        <f>'DATA SISWA'!C41</f>
        <v>06-</v>
      </c>
      <c r="C38" s="159" t="str">
        <f>'DATA SISWA'!D41</f>
        <v>005-</v>
      </c>
      <c r="D38" s="159" t="str">
        <f>'DATA SISWA'!E41</f>
        <v>026-</v>
      </c>
      <c r="E38" s="160">
        <f>'DATA SISWA'!F41</f>
        <v>7</v>
      </c>
      <c r="F38" s="110" t="str">
        <f>'DATA SISWA'!B41</f>
        <v>M. RAFIZA AMANDA</v>
      </c>
      <c r="G38" s="111">
        <f>'DATA SISWA'!CN25</f>
        <v>24</v>
      </c>
      <c r="H38" s="111">
        <f>'DATA SISWA'!CO25</f>
        <v>16</v>
      </c>
      <c r="I38" s="35">
        <f>'DATA SISWA'!CP41</f>
        <v>23</v>
      </c>
      <c r="J38" s="174">
        <f>'DATA SISWA'!CQ41</f>
        <v>68.5</v>
      </c>
      <c r="K38" s="107" t="str">
        <f t="shared" si="0"/>
        <v>Tuntas</v>
      </c>
      <c r="L38" s="338">
        <f t="shared" si="5"/>
        <v>8</v>
      </c>
    </row>
    <row r="39" spans="1:12" ht="15.75" x14ac:dyDescent="0.25">
      <c r="A39" s="105">
        <v>27</v>
      </c>
      <c r="B39" s="158" t="str">
        <f>'DATA SISWA'!C42</f>
        <v>06-</v>
      </c>
      <c r="C39" s="159" t="str">
        <f>'DATA SISWA'!D42</f>
        <v>005-</v>
      </c>
      <c r="D39" s="159" t="str">
        <f>'DATA SISWA'!E42</f>
        <v>004-</v>
      </c>
      <c r="E39" s="160">
        <f>'DATA SISWA'!F42</f>
        <v>5</v>
      </c>
      <c r="F39" s="110" t="str">
        <f>'DATA SISWA'!B42</f>
        <v>XSA ARGA SETYA</v>
      </c>
      <c r="G39" s="111">
        <f>'DATA SISWA'!CN38</f>
        <v>22</v>
      </c>
      <c r="H39" s="111">
        <f>'DATA SISWA'!CO38</f>
        <v>18</v>
      </c>
      <c r="I39" s="35">
        <f>'DATA SISWA'!CP42</f>
        <v>18</v>
      </c>
      <c r="J39" s="174">
        <f>'DATA SISWA'!CQ42</f>
        <v>54.75</v>
      </c>
      <c r="K39" s="107" t="str">
        <f t="shared" si="0"/>
        <v>Remedial</v>
      </c>
      <c r="L39" s="338">
        <f t="shared" si="5"/>
        <v>63</v>
      </c>
    </row>
    <row r="40" spans="1:12" ht="15.75" x14ac:dyDescent="0.25">
      <c r="A40" s="105">
        <v>28</v>
      </c>
      <c r="B40" s="158" t="str">
        <f>'DATA SISWA'!C43</f>
        <v>06-</v>
      </c>
      <c r="C40" s="159" t="str">
        <f>'DATA SISWA'!D43</f>
        <v>005-</v>
      </c>
      <c r="D40" s="159" t="str">
        <f>'DATA SISWA'!E43</f>
        <v>036-</v>
      </c>
      <c r="E40" s="160">
        <f>'DATA SISWA'!F43</f>
        <v>5</v>
      </c>
      <c r="F40" s="110" t="str">
        <f>'DATA SISWA'!B43</f>
        <v>AFNI WIDYA FARHAN. S</v>
      </c>
      <c r="G40" s="111">
        <f>'DATA SISWA'!CN39</f>
        <v>23</v>
      </c>
      <c r="H40" s="111">
        <f>'DATA SISWA'!CO39</f>
        <v>17</v>
      </c>
      <c r="I40" s="35">
        <f>'DATA SISWA'!CP43</f>
        <v>22</v>
      </c>
      <c r="J40" s="174">
        <f>'DATA SISWA'!CQ43</f>
        <v>58.75</v>
      </c>
      <c r="K40" s="107" t="str">
        <f t="shared" si="0"/>
        <v>Tuntas</v>
      </c>
      <c r="L40" s="338">
        <f t="shared" si="5"/>
        <v>45</v>
      </c>
    </row>
    <row r="41" spans="1:12" ht="15.75" x14ac:dyDescent="0.25">
      <c r="A41" s="105">
        <v>29</v>
      </c>
      <c r="B41" s="158" t="str">
        <f>'DATA SISWA'!C44</f>
        <v>06-</v>
      </c>
      <c r="C41" s="159" t="str">
        <f>'DATA SISWA'!D44</f>
        <v>005-</v>
      </c>
      <c r="D41" s="159" t="str">
        <f>'DATA SISWA'!E44</f>
        <v>037-</v>
      </c>
      <c r="E41" s="160">
        <f>'DATA SISWA'!F44</f>
        <v>4</v>
      </c>
      <c r="F41" s="110" t="str">
        <f>'DATA SISWA'!B44</f>
        <v>ANITA AMELIA</v>
      </c>
      <c r="G41" s="111">
        <f>'DATA SISWA'!CN59</f>
        <v>24</v>
      </c>
      <c r="H41" s="111">
        <f>'DATA SISWA'!CO59</f>
        <v>16</v>
      </c>
      <c r="I41" s="35">
        <f>'DATA SISWA'!CP44</f>
        <v>17</v>
      </c>
      <c r="J41" s="174">
        <f>'DATA SISWA'!CQ44</f>
        <v>53.75</v>
      </c>
      <c r="K41" s="107" t="str">
        <f t="shared" si="0"/>
        <v>Remedial</v>
      </c>
      <c r="L41" s="338">
        <f t="shared" si="5"/>
        <v>67</v>
      </c>
    </row>
    <row r="42" spans="1:12" ht="15.75" x14ac:dyDescent="0.25">
      <c r="A42" s="105">
        <v>30</v>
      </c>
      <c r="B42" s="158" t="str">
        <f>'DATA SISWA'!C45</f>
        <v>06-</v>
      </c>
      <c r="C42" s="159" t="str">
        <f>'DATA SISWA'!D45</f>
        <v>005-</v>
      </c>
      <c r="D42" s="159" t="str">
        <f>'DATA SISWA'!E45</f>
        <v>038-</v>
      </c>
      <c r="E42" s="160">
        <f>'DATA SISWA'!F45</f>
        <v>3</v>
      </c>
      <c r="F42" s="110" t="str">
        <f>'DATA SISWA'!B45</f>
        <v>DAYANG MURNIASIH</v>
      </c>
      <c r="G42" s="111">
        <f>'DATA SISWA'!CN67</f>
        <v>24</v>
      </c>
      <c r="H42" s="111">
        <f>'DATA SISWA'!CO67</f>
        <v>16</v>
      </c>
      <c r="I42" s="35">
        <f>'DATA SISWA'!CP45</f>
        <v>22</v>
      </c>
      <c r="J42" s="174">
        <f>'DATA SISWA'!CQ45</f>
        <v>64</v>
      </c>
      <c r="K42" s="107" t="str">
        <f t="shared" si="0"/>
        <v>Tuntas</v>
      </c>
      <c r="L42" s="338">
        <f t="shared" si="5"/>
        <v>21</v>
      </c>
    </row>
    <row r="43" spans="1:12" ht="15.75" x14ac:dyDescent="0.25">
      <c r="A43" s="105">
        <v>31</v>
      </c>
      <c r="B43" s="158" t="str">
        <f>'DATA SISWA'!C46</f>
        <v>06-</v>
      </c>
      <c r="C43" s="159" t="str">
        <f>'DATA SISWA'!D46</f>
        <v>005-</v>
      </c>
      <c r="D43" s="159" t="str">
        <f>'DATA SISWA'!E46</f>
        <v>039-</v>
      </c>
      <c r="E43" s="160">
        <f>'DATA SISWA'!F46</f>
        <v>2</v>
      </c>
      <c r="F43" s="110" t="str">
        <f>'DATA SISWA'!B46</f>
        <v>ECHA FRISCA</v>
      </c>
      <c r="G43" s="111">
        <f>'DATA SISWA'!CN75</f>
        <v>25</v>
      </c>
      <c r="H43" s="111">
        <f>'DATA SISWA'!CO75</f>
        <v>15</v>
      </c>
      <c r="I43" s="35">
        <f>'DATA SISWA'!CP46</f>
        <v>25</v>
      </c>
      <c r="J43" s="174">
        <f>'DATA SISWA'!CQ46</f>
        <v>67</v>
      </c>
      <c r="K43" s="107" t="str">
        <f t="shared" si="0"/>
        <v>Tuntas</v>
      </c>
      <c r="L43" s="338">
        <f t="shared" si="5"/>
        <v>11</v>
      </c>
    </row>
    <row r="44" spans="1:12" ht="15.75" x14ac:dyDescent="0.25">
      <c r="A44" s="105">
        <v>32</v>
      </c>
      <c r="B44" s="158" t="str">
        <f>'DATA SISWA'!C47</f>
        <v>06-</v>
      </c>
      <c r="C44" s="159" t="str">
        <f>'DATA SISWA'!D47</f>
        <v>005-</v>
      </c>
      <c r="D44" s="159" t="str">
        <f>'DATA SISWA'!E47</f>
        <v>040-</v>
      </c>
      <c r="E44" s="160">
        <f>'DATA SISWA'!F47</f>
        <v>9</v>
      </c>
      <c r="F44" s="110" t="str">
        <f>'DATA SISWA'!B47</f>
        <v>FADILATUL AULIYA</v>
      </c>
      <c r="G44" s="111">
        <f>'DATA SISWA'!CN81</f>
        <v>21</v>
      </c>
      <c r="H44" s="111">
        <f>'DATA SISWA'!CO81</f>
        <v>19</v>
      </c>
      <c r="I44" s="35">
        <f>'DATA SISWA'!CP47</f>
        <v>27</v>
      </c>
      <c r="J44" s="174">
        <f>'DATA SISWA'!CQ47</f>
        <v>58.5</v>
      </c>
      <c r="K44" s="107" t="str">
        <f t="shared" si="0"/>
        <v>Tuntas</v>
      </c>
      <c r="L44" s="338">
        <f t="shared" si="5"/>
        <v>48</v>
      </c>
    </row>
    <row r="45" spans="1:12" ht="15.75" x14ac:dyDescent="0.25">
      <c r="A45" s="105">
        <v>33</v>
      </c>
      <c r="B45" s="158" t="str">
        <f>'DATA SISWA'!C48</f>
        <v>06-</v>
      </c>
      <c r="C45" s="159" t="str">
        <f>'DATA SISWA'!D48</f>
        <v>005-</v>
      </c>
      <c r="D45" s="159" t="str">
        <f>'DATA SISWA'!E48</f>
        <v>041-</v>
      </c>
      <c r="E45" s="160">
        <f>'DATA SISWA'!F48</f>
        <v>8</v>
      </c>
      <c r="F45" s="110" t="str">
        <f>'DATA SISWA'!B48</f>
        <v>HENA WATI HAN</v>
      </c>
      <c r="G45" s="111">
        <f>'DATA SISWA'!CN17</f>
        <v>25</v>
      </c>
      <c r="H45" s="111">
        <f>'DATA SISWA'!CO17</f>
        <v>15</v>
      </c>
      <c r="I45" s="35">
        <f>'DATA SISWA'!CP48</f>
        <v>20</v>
      </c>
      <c r="J45" s="174">
        <f>'DATA SISWA'!CQ48</f>
        <v>58.5</v>
      </c>
      <c r="K45" s="107" t="str">
        <f t="shared" si="0"/>
        <v>Tuntas</v>
      </c>
      <c r="L45" s="338">
        <f t="shared" si="5"/>
        <v>49</v>
      </c>
    </row>
    <row r="46" spans="1:12" ht="15.75" x14ac:dyDescent="0.25">
      <c r="A46" s="105">
        <v>34</v>
      </c>
      <c r="B46" s="158" t="str">
        <f>'DATA SISWA'!C49</f>
        <v>06-</v>
      </c>
      <c r="C46" s="159" t="str">
        <f>'DATA SISWA'!D49</f>
        <v>005-</v>
      </c>
      <c r="D46" s="159" t="str">
        <f>'DATA SISWA'!E49</f>
        <v>042-</v>
      </c>
      <c r="E46" s="160">
        <f>'DATA SISWA'!F49</f>
        <v>7</v>
      </c>
      <c r="F46" s="110" t="str">
        <f>'DATA SISWA'!B49</f>
        <v>KHAFIZA FABRIANI</v>
      </c>
      <c r="G46" s="111">
        <f>'DATA SISWA'!CN18</f>
        <v>23</v>
      </c>
      <c r="H46" s="111">
        <f>'DATA SISWA'!CO18</f>
        <v>17</v>
      </c>
      <c r="I46" s="35">
        <f>'DATA SISWA'!CP49</f>
        <v>20</v>
      </c>
      <c r="J46" s="174">
        <f>'DATA SISWA'!CQ49</f>
        <v>65.5</v>
      </c>
      <c r="K46" s="107" t="str">
        <f t="shared" si="0"/>
        <v>Tuntas</v>
      </c>
      <c r="L46" s="338">
        <f t="shared" si="5"/>
        <v>17</v>
      </c>
    </row>
    <row r="47" spans="1:12" ht="15.75" x14ac:dyDescent="0.25">
      <c r="A47" s="105">
        <v>35</v>
      </c>
      <c r="B47" s="158" t="str">
        <f>'DATA SISWA'!C50</f>
        <v>06-</v>
      </c>
      <c r="C47" s="159" t="str">
        <f>'DATA SISWA'!D50</f>
        <v>005-</v>
      </c>
      <c r="D47" s="159" t="str">
        <f>'DATA SISWA'!E50</f>
        <v>043-</v>
      </c>
      <c r="E47" s="160">
        <f>'DATA SISWA'!F50</f>
        <v>6</v>
      </c>
      <c r="F47" s="110" t="str">
        <f>'DATA SISWA'!B50</f>
        <v>LISA NOPI</v>
      </c>
      <c r="G47" s="111">
        <f>'DATA SISWA'!CN20</f>
        <v>21</v>
      </c>
      <c r="H47" s="111">
        <f>'DATA SISWA'!CO20</f>
        <v>19</v>
      </c>
      <c r="I47" s="35">
        <f>'DATA SISWA'!CP50</f>
        <v>6</v>
      </c>
      <c r="J47" s="174">
        <f>'DATA SISWA'!CQ50</f>
        <v>20</v>
      </c>
      <c r="K47" s="107" t="str">
        <f t="shared" si="0"/>
        <v>Remedial</v>
      </c>
      <c r="L47" s="338">
        <f t="shared" si="5"/>
        <v>105</v>
      </c>
    </row>
    <row r="48" spans="1:12" ht="15.75" x14ac:dyDescent="0.25">
      <c r="A48" s="105">
        <v>36</v>
      </c>
      <c r="B48" s="158" t="str">
        <f>'DATA SISWA'!C51</f>
        <v>06-</v>
      </c>
      <c r="C48" s="159" t="str">
        <f>'DATA SISWA'!D51</f>
        <v>005-</v>
      </c>
      <c r="D48" s="159" t="str">
        <f>'DATA SISWA'!E51</f>
        <v>044-</v>
      </c>
      <c r="E48" s="160">
        <f>'DATA SISWA'!F51</f>
        <v>5</v>
      </c>
      <c r="F48" s="110" t="str">
        <f>'DATA SISWA'!B51</f>
        <v>M. ILHAM</v>
      </c>
      <c r="G48" s="111">
        <f>'DATA SISWA'!CN21</f>
        <v>20</v>
      </c>
      <c r="H48" s="111">
        <f>'DATA SISWA'!CO21</f>
        <v>20</v>
      </c>
      <c r="I48" s="35">
        <f>'DATA SISWA'!CP51</f>
        <v>21</v>
      </c>
      <c r="J48" s="174">
        <f>'DATA SISWA'!CQ51</f>
        <v>47.25</v>
      </c>
      <c r="K48" s="107" t="str">
        <f t="shared" si="0"/>
        <v>Remedial</v>
      </c>
      <c r="L48" s="338">
        <f t="shared" si="5"/>
        <v>88</v>
      </c>
    </row>
    <row r="49" spans="1:12" ht="15.75" x14ac:dyDescent="0.25">
      <c r="A49" s="105">
        <v>37</v>
      </c>
      <c r="B49" s="158" t="str">
        <f>'DATA SISWA'!C52</f>
        <v>06-</v>
      </c>
      <c r="C49" s="159" t="str">
        <f>'DATA SISWA'!D52</f>
        <v>005-</v>
      </c>
      <c r="D49" s="159" t="str">
        <f>'DATA SISWA'!E52</f>
        <v>045-</v>
      </c>
      <c r="E49" s="160">
        <f>'DATA SISWA'!F52</f>
        <v>4</v>
      </c>
      <c r="F49" s="110" t="str">
        <f>'DATA SISWA'!B52</f>
        <v>MACHDARINI</v>
      </c>
      <c r="G49" s="111">
        <f>'DATA SISWA'!CN40</f>
        <v>23</v>
      </c>
      <c r="H49" s="111">
        <f>'DATA SISWA'!CO40</f>
        <v>17</v>
      </c>
      <c r="I49" s="35">
        <f>'DATA SISWA'!CP52</f>
        <v>17</v>
      </c>
      <c r="J49" s="174">
        <f>'DATA SISWA'!CQ52</f>
        <v>53.75</v>
      </c>
      <c r="K49" s="107" t="str">
        <f t="shared" si="0"/>
        <v>Remedial</v>
      </c>
      <c r="L49" s="338">
        <f t="shared" si="5"/>
        <v>68</v>
      </c>
    </row>
    <row r="50" spans="1:12" ht="15.75" x14ac:dyDescent="0.25">
      <c r="A50" s="105">
        <v>38</v>
      </c>
      <c r="B50" s="158" t="str">
        <f>'DATA SISWA'!C53</f>
        <v>06-</v>
      </c>
      <c r="C50" s="159" t="str">
        <f>'DATA SISWA'!D53</f>
        <v>005-</v>
      </c>
      <c r="D50" s="159" t="str">
        <f>'DATA SISWA'!E53</f>
        <v>046-</v>
      </c>
      <c r="E50" s="160">
        <f>'DATA SISWA'!F53</f>
        <v>3</v>
      </c>
      <c r="F50" s="110" t="str">
        <f>'DATA SISWA'!B53</f>
        <v>MUHAMMAD ARSYAD</v>
      </c>
      <c r="G50" s="111">
        <f>'DATA SISWA'!CN58</f>
        <v>25</v>
      </c>
      <c r="H50" s="111">
        <f>'DATA SISWA'!CO58</f>
        <v>15</v>
      </c>
      <c r="I50" s="35">
        <f>'DATA SISWA'!CP53</f>
        <v>14</v>
      </c>
      <c r="J50" s="174">
        <f>'DATA SISWA'!CQ53</f>
        <v>43.75</v>
      </c>
      <c r="K50" s="107" t="str">
        <f t="shared" si="0"/>
        <v>Remedial</v>
      </c>
      <c r="L50" s="338">
        <f t="shared" si="5"/>
        <v>97</v>
      </c>
    </row>
    <row r="51" spans="1:12" ht="15.75" x14ac:dyDescent="0.25">
      <c r="A51" s="105">
        <v>39</v>
      </c>
      <c r="B51" s="158" t="str">
        <f>'DATA SISWA'!C54</f>
        <v>06-</v>
      </c>
      <c r="C51" s="159" t="str">
        <f>'DATA SISWA'!D54</f>
        <v>005-</v>
      </c>
      <c r="D51" s="159" t="str">
        <f>'DATA SISWA'!E54</f>
        <v>047-</v>
      </c>
      <c r="E51" s="160">
        <f>'DATA SISWA'!F54</f>
        <v>2</v>
      </c>
      <c r="F51" s="110" t="str">
        <f>'DATA SISWA'!B54</f>
        <v>MUHAMMAD RIFKI</v>
      </c>
      <c r="G51" s="111">
        <f>'DATA SISWA'!CN69</f>
        <v>22</v>
      </c>
      <c r="H51" s="111">
        <f>'DATA SISWA'!CO69</f>
        <v>18</v>
      </c>
      <c r="I51" s="35">
        <f>'DATA SISWA'!CP54</f>
        <v>17</v>
      </c>
      <c r="J51" s="174">
        <f>'DATA SISWA'!CQ54</f>
        <v>41.5</v>
      </c>
      <c r="K51" s="107" t="str">
        <f t="shared" si="0"/>
        <v>Remedial</v>
      </c>
      <c r="L51" s="338">
        <f t="shared" si="5"/>
        <v>98</v>
      </c>
    </row>
    <row r="52" spans="1:12" ht="15.75" x14ac:dyDescent="0.25">
      <c r="A52" s="105">
        <v>40</v>
      </c>
      <c r="B52" s="158" t="str">
        <f>'DATA SISWA'!C55</f>
        <v>06-</v>
      </c>
      <c r="C52" s="159" t="str">
        <f>'DATA SISWA'!D55</f>
        <v>005-</v>
      </c>
      <c r="D52" s="159" t="str">
        <f>'DATA SISWA'!E55</f>
        <v>049-</v>
      </c>
      <c r="E52" s="160">
        <f>'DATA SISWA'!F55</f>
        <v>8</v>
      </c>
      <c r="F52" s="110" t="str">
        <f>'DATA SISWA'!B55</f>
        <v>NURFADILAH UTARI</v>
      </c>
      <c r="G52" s="111">
        <f>'DATA SISWA'!CN71</f>
        <v>20</v>
      </c>
      <c r="H52" s="111">
        <f>'DATA SISWA'!CO71</f>
        <v>20</v>
      </c>
      <c r="I52" s="35">
        <f>'DATA SISWA'!CP55</f>
        <v>21</v>
      </c>
      <c r="J52" s="174">
        <f>'DATA SISWA'!CQ55</f>
        <v>61.25</v>
      </c>
      <c r="K52" s="107" t="str">
        <f t="shared" si="0"/>
        <v>Tuntas</v>
      </c>
      <c r="L52" s="338">
        <f t="shared" si="5"/>
        <v>33</v>
      </c>
    </row>
    <row r="53" spans="1:12" ht="15.75" x14ac:dyDescent="0.25">
      <c r="A53" s="105">
        <v>41</v>
      </c>
      <c r="B53" s="158" t="str">
        <f>'DATA SISWA'!C56</f>
        <v>06-</v>
      </c>
      <c r="C53" s="159" t="str">
        <f>'DATA SISWA'!D56</f>
        <v>005-</v>
      </c>
      <c r="D53" s="159" t="str">
        <f>'DATA SISWA'!E56</f>
        <v>050-</v>
      </c>
      <c r="E53" s="160">
        <f>'DATA SISWA'!F56</f>
        <v>7</v>
      </c>
      <c r="F53" s="110" t="str">
        <f>'DATA SISWA'!B56</f>
        <v>NURHALIZA AULIA PUTRI</v>
      </c>
      <c r="G53" s="111">
        <f>'DATA SISWA'!CN77</f>
        <v>31</v>
      </c>
      <c r="H53" s="111">
        <f>'DATA SISWA'!CO77</f>
        <v>9</v>
      </c>
      <c r="I53" s="35">
        <f>'DATA SISWA'!CP56</f>
        <v>22</v>
      </c>
      <c r="J53" s="174">
        <f>'DATA SISWA'!CQ56</f>
        <v>60.5</v>
      </c>
      <c r="K53" s="107" t="str">
        <f t="shared" si="0"/>
        <v>Tuntas</v>
      </c>
      <c r="L53" s="338">
        <f t="shared" si="5"/>
        <v>37</v>
      </c>
    </row>
    <row r="54" spans="1:12" ht="15.75" x14ac:dyDescent="0.25">
      <c r="A54" s="105">
        <v>42</v>
      </c>
      <c r="B54" s="158" t="str">
        <f>'DATA SISWA'!C57</f>
        <v>06-</v>
      </c>
      <c r="C54" s="159" t="str">
        <f>'DATA SISWA'!D57</f>
        <v>005-</v>
      </c>
      <c r="D54" s="159" t="str">
        <f>'DATA SISWA'!E57</f>
        <v>051-</v>
      </c>
      <c r="E54" s="160">
        <f>'DATA SISWA'!F57</f>
        <v>6</v>
      </c>
      <c r="F54" s="110" t="str">
        <f>'DATA SISWA'!B57</f>
        <v>PUTRI JONIATI</v>
      </c>
      <c r="G54" s="111">
        <f>'DATA SISWA'!CN82</f>
        <v>18</v>
      </c>
      <c r="H54" s="111">
        <f>'DATA SISWA'!CO82</f>
        <v>22</v>
      </c>
      <c r="I54" s="35">
        <f>'DATA SISWA'!CP57</f>
        <v>14</v>
      </c>
      <c r="J54" s="174">
        <f>'DATA SISWA'!CQ57</f>
        <v>52.5</v>
      </c>
      <c r="K54" s="107" t="str">
        <f t="shared" si="0"/>
        <v>Remedial</v>
      </c>
      <c r="L54" s="338">
        <f t="shared" si="5"/>
        <v>74</v>
      </c>
    </row>
    <row r="55" spans="1:12" ht="15.75" x14ac:dyDescent="0.25">
      <c r="A55" s="105">
        <v>43</v>
      </c>
      <c r="B55" s="158" t="str">
        <f>'DATA SISWA'!C58</f>
        <v>06-</v>
      </c>
      <c r="C55" s="159" t="str">
        <f>'DATA SISWA'!D58</f>
        <v>005-</v>
      </c>
      <c r="D55" s="159" t="str">
        <f>'DATA SISWA'!E58</f>
        <v>052-</v>
      </c>
      <c r="E55" s="160">
        <f>'DATA SISWA'!F58</f>
        <v>5</v>
      </c>
      <c r="F55" s="110" t="str">
        <f>'DATA SISWA'!B58</f>
        <v>ROBBY HARVIANSYAH</v>
      </c>
      <c r="G55" s="111">
        <f>'DATA SISWA'!CN28</f>
        <v>21</v>
      </c>
      <c r="H55" s="111">
        <f>'DATA SISWA'!CO28</f>
        <v>19</v>
      </c>
      <c r="I55" s="35">
        <f>'DATA SISWA'!CP58</f>
        <v>17</v>
      </c>
      <c r="J55" s="174">
        <f>'DATA SISWA'!CQ58</f>
        <v>60.75</v>
      </c>
      <c r="K55" s="107" t="str">
        <f t="shared" si="0"/>
        <v>Tuntas</v>
      </c>
      <c r="L55" s="338">
        <f t="shared" si="5"/>
        <v>36</v>
      </c>
    </row>
    <row r="56" spans="1:12" ht="15.75" x14ac:dyDescent="0.25">
      <c r="A56" s="105">
        <v>44</v>
      </c>
      <c r="B56" s="158" t="str">
        <f>'DATA SISWA'!C59</f>
        <v>06-</v>
      </c>
      <c r="C56" s="159" t="str">
        <f>'DATA SISWA'!D59</f>
        <v>005-</v>
      </c>
      <c r="D56" s="159" t="str">
        <f>'DATA SISWA'!E59</f>
        <v>053-</v>
      </c>
      <c r="E56" s="160">
        <f>'DATA SISWA'!F59</f>
        <v>4</v>
      </c>
      <c r="F56" s="110" t="str">
        <f>'DATA SISWA'!B59</f>
        <v>SHAPTO AJI GEMILANG</v>
      </c>
      <c r="G56" s="111">
        <f>'DATA SISWA'!CN30</f>
        <v>20</v>
      </c>
      <c r="H56" s="111">
        <f>'DATA SISWA'!CO30</f>
        <v>20</v>
      </c>
      <c r="I56" s="35">
        <f>'DATA SISWA'!CP59</f>
        <v>24</v>
      </c>
      <c r="J56" s="174">
        <f>'DATA SISWA'!CQ59</f>
        <v>66</v>
      </c>
      <c r="K56" s="107" t="str">
        <f t="shared" si="0"/>
        <v>Tuntas</v>
      </c>
      <c r="L56" s="338">
        <f t="shared" si="5"/>
        <v>16</v>
      </c>
    </row>
    <row r="57" spans="1:12" ht="15.75" x14ac:dyDescent="0.25">
      <c r="A57" s="105">
        <v>45</v>
      </c>
      <c r="B57" s="158" t="str">
        <f>'DATA SISWA'!C60</f>
        <v>06-</v>
      </c>
      <c r="C57" s="159" t="str">
        <f>'DATA SISWA'!D60</f>
        <v>005-</v>
      </c>
      <c r="D57" s="159" t="str">
        <f>'DATA SISWA'!E60</f>
        <v>054-</v>
      </c>
      <c r="E57" s="160">
        <f>'DATA SISWA'!F60</f>
        <v>3</v>
      </c>
      <c r="F57" s="110" t="str">
        <f>'DATA SISWA'!B60</f>
        <v>SONIA VIFI AMALIA</v>
      </c>
      <c r="G57" s="111">
        <f>'DATA SISWA'!CN33</f>
        <v>22</v>
      </c>
      <c r="H57" s="111">
        <f>'DATA SISWA'!CO33</f>
        <v>18</v>
      </c>
      <c r="I57" s="35">
        <f>'DATA SISWA'!CP60</f>
        <v>18</v>
      </c>
      <c r="J57" s="174">
        <f>'DATA SISWA'!CQ60</f>
        <v>60</v>
      </c>
      <c r="K57" s="107" t="str">
        <f t="shared" si="0"/>
        <v>Tuntas</v>
      </c>
      <c r="L57" s="338">
        <f t="shared" si="5"/>
        <v>40</v>
      </c>
    </row>
    <row r="58" spans="1:12" ht="15.75" x14ac:dyDescent="0.25">
      <c r="A58" s="105">
        <v>46</v>
      </c>
      <c r="B58" s="158" t="str">
        <f>'DATA SISWA'!C61</f>
        <v>06-</v>
      </c>
      <c r="C58" s="159" t="str">
        <f>'DATA SISWA'!D61</f>
        <v>005-</v>
      </c>
      <c r="D58" s="159" t="str">
        <f>'DATA SISWA'!E61</f>
        <v>055-</v>
      </c>
      <c r="E58" s="160">
        <f>'DATA SISWA'!F61</f>
        <v>2</v>
      </c>
      <c r="F58" s="110" t="str">
        <f>'DATA SISWA'!B61</f>
        <v>TRIE UTAMI LESTARI</v>
      </c>
      <c r="G58" s="111">
        <f>'DATA SISWA'!CN42</f>
        <v>21</v>
      </c>
      <c r="H58" s="111">
        <f>'DATA SISWA'!CO42</f>
        <v>19</v>
      </c>
      <c r="I58" s="35">
        <f>'DATA SISWA'!CP61</f>
        <v>16</v>
      </c>
      <c r="J58" s="174">
        <f>'DATA SISWA'!CQ61</f>
        <v>54.5</v>
      </c>
      <c r="K58" s="107" t="str">
        <f t="shared" si="0"/>
        <v>Remedial</v>
      </c>
      <c r="L58" s="338">
        <f t="shared" si="5"/>
        <v>64</v>
      </c>
    </row>
    <row r="59" spans="1:12" ht="15.75" x14ac:dyDescent="0.25">
      <c r="A59" s="105">
        <v>47</v>
      </c>
      <c r="B59" s="158" t="str">
        <f>'DATA SISWA'!C62</f>
        <v>06-</v>
      </c>
      <c r="C59" s="159" t="str">
        <f>'DATA SISWA'!D62</f>
        <v>005-</v>
      </c>
      <c r="D59" s="159" t="str">
        <f>'DATA SISWA'!E62</f>
        <v>056-</v>
      </c>
      <c r="E59" s="160">
        <f>'DATA SISWA'!F62</f>
        <v>9</v>
      </c>
      <c r="F59" s="110" t="str">
        <f>'DATA SISWA'!B62</f>
        <v>WENNI SUHARNI</v>
      </c>
      <c r="G59" s="111">
        <f>'DATA SISWA'!CN54</f>
        <v>14</v>
      </c>
      <c r="H59" s="111">
        <f>'DATA SISWA'!CO54</f>
        <v>26</v>
      </c>
      <c r="I59" s="35">
        <f>'DATA SISWA'!CP62</f>
        <v>19</v>
      </c>
      <c r="J59" s="174">
        <f>'DATA SISWA'!CQ62</f>
        <v>52.25</v>
      </c>
      <c r="K59" s="107" t="str">
        <f t="shared" si="0"/>
        <v>Remedial</v>
      </c>
      <c r="L59" s="338">
        <f t="shared" si="5"/>
        <v>76</v>
      </c>
    </row>
    <row r="60" spans="1:12" ht="15.75" x14ac:dyDescent="0.25">
      <c r="A60" s="105">
        <v>48</v>
      </c>
      <c r="B60" s="158" t="str">
        <f>'DATA SISWA'!C63</f>
        <v>06-</v>
      </c>
      <c r="C60" s="159" t="str">
        <f>'DATA SISWA'!D63</f>
        <v>005-</v>
      </c>
      <c r="D60" s="159" t="str">
        <f>'DATA SISWA'!E63</f>
        <v>057-</v>
      </c>
      <c r="E60" s="160">
        <f>'DATA SISWA'!F63</f>
        <v>8</v>
      </c>
      <c r="F60" s="110" t="str">
        <f>'DATA SISWA'!B63</f>
        <v>WINA WULANDARI</v>
      </c>
      <c r="G60" s="111">
        <f>'DATA SISWA'!CN64</f>
        <v>16</v>
      </c>
      <c r="H60" s="111">
        <f>'DATA SISWA'!CO64</f>
        <v>24</v>
      </c>
      <c r="I60" s="35">
        <f>'DATA SISWA'!CP63</f>
        <v>24</v>
      </c>
      <c r="J60" s="174">
        <f>'DATA SISWA'!CQ63</f>
        <v>62.5</v>
      </c>
      <c r="K60" s="107" t="str">
        <f t="shared" si="0"/>
        <v>Tuntas</v>
      </c>
      <c r="L60" s="338">
        <f t="shared" si="5"/>
        <v>27</v>
      </c>
    </row>
    <row r="61" spans="1:12" ht="15.75" x14ac:dyDescent="0.25">
      <c r="A61" s="105">
        <v>49</v>
      </c>
      <c r="B61" s="158" t="str">
        <f>'DATA SISWA'!C64</f>
        <v>06-</v>
      </c>
      <c r="C61" s="159" t="str">
        <f>'DATA SISWA'!D64</f>
        <v>005-</v>
      </c>
      <c r="D61" s="159" t="str">
        <f>'DATA SISWA'!E64</f>
        <v>058-</v>
      </c>
      <c r="E61" s="160">
        <f>'DATA SISWA'!F64</f>
        <v>7</v>
      </c>
      <c r="F61" s="110" t="str">
        <f>'DATA SISWA'!B64</f>
        <v>YULIANA</v>
      </c>
      <c r="G61" s="111">
        <f>'DATA SISWA'!CN65</f>
        <v>16</v>
      </c>
      <c r="H61" s="111">
        <f>'DATA SISWA'!CO65</f>
        <v>24</v>
      </c>
      <c r="I61" s="35">
        <f>'DATA SISWA'!CP64</f>
        <v>17</v>
      </c>
      <c r="J61" s="174">
        <f>'DATA SISWA'!CQ64</f>
        <v>45</v>
      </c>
      <c r="K61" s="107" t="str">
        <f t="shared" si="0"/>
        <v>Remedial</v>
      </c>
      <c r="L61" s="338">
        <f t="shared" si="5"/>
        <v>95</v>
      </c>
    </row>
    <row r="62" spans="1:12" ht="15.75" x14ac:dyDescent="0.25">
      <c r="A62" s="105">
        <v>50</v>
      </c>
      <c r="B62" s="158" t="str">
        <f>'DATA SISWA'!C65</f>
        <v>06-</v>
      </c>
      <c r="C62" s="159" t="str">
        <f>'DATA SISWA'!D65</f>
        <v>005-</v>
      </c>
      <c r="D62" s="159" t="str">
        <f>'DATA SISWA'!E65</f>
        <v>011-</v>
      </c>
      <c r="E62" s="160">
        <f>'DATA SISWA'!F65</f>
        <v>6</v>
      </c>
      <c r="F62" s="110" t="str">
        <f>'DATA SISWA'!B65</f>
        <v>RIAN NUR IBNU SANDI</v>
      </c>
      <c r="G62" s="111">
        <f>'DATA SISWA'!CN66</f>
        <v>22</v>
      </c>
      <c r="H62" s="111">
        <f>'DATA SISWA'!CO66</f>
        <v>18</v>
      </c>
      <c r="I62" s="35">
        <f>'DATA SISWA'!CP65</f>
        <v>12</v>
      </c>
      <c r="J62" s="174">
        <f>'DATA SISWA'!CQ65</f>
        <v>40</v>
      </c>
      <c r="K62" s="107" t="str">
        <f t="shared" si="0"/>
        <v>Remedial</v>
      </c>
      <c r="L62" s="338">
        <f t="shared" si="5"/>
        <v>99</v>
      </c>
    </row>
    <row r="63" spans="1:12" ht="15.75" x14ac:dyDescent="0.25">
      <c r="A63" s="105">
        <v>51</v>
      </c>
      <c r="B63" s="158" t="str">
        <f>'DATA SISWA'!C66</f>
        <v>06-</v>
      </c>
      <c r="C63" s="159" t="str">
        <f>'DATA SISWA'!D66</f>
        <v>005-</v>
      </c>
      <c r="D63" s="159" t="str">
        <f>'DATA SISWA'!E66</f>
        <v>013-</v>
      </c>
      <c r="E63" s="160">
        <f>'DATA SISWA'!F66</f>
        <v>4</v>
      </c>
      <c r="F63" s="110" t="str">
        <f>'DATA SISWA'!B66</f>
        <v>SYAIKHLUL HAQ</v>
      </c>
      <c r="G63" s="111">
        <f>'DATA SISWA'!CN85</f>
        <v>24</v>
      </c>
      <c r="H63" s="111">
        <f>'DATA SISWA'!CO85</f>
        <v>16</v>
      </c>
      <c r="I63" s="35">
        <f>'DATA SISWA'!CP66</f>
        <v>23</v>
      </c>
      <c r="J63" s="174">
        <f>'DATA SISWA'!CQ66</f>
        <v>61.5</v>
      </c>
      <c r="K63" s="107" t="str">
        <f t="shared" si="0"/>
        <v>Tuntas</v>
      </c>
      <c r="L63" s="338">
        <f t="shared" si="5"/>
        <v>30</v>
      </c>
    </row>
    <row r="64" spans="1:12" ht="15.75" x14ac:dyDescent="0.25">
      <c r="A64" s="105">
        <v>52</v>
      </c>
      <c r="B64" s="158" t="str">
        <f>'DATA SISWA'!C67</f>
        <v>06-</v>
      </c>
      <c r="C64" s="159" t="str">
        <f>'DATA SISWA'!D67</f>
        <v>005-</v>
      </c>
      <c r="D64" s="159" t="str">
        <f>'DATA SISWA'!E67</f>
        <v>012-</v>
      </c>
      <c r="E64" s="160">
        <f>'DATA SISWA'!F67</f>
        <v>5</v>
      </c>
      <c r="F64" s="110" t="str">
        <f>'DATA SISWA'!B67</f>
        <v>SEFTIANI</v>
      </c>
      <c r="G64" s="111">
        <f>'DATA SISWA'!CN88</f>
        <v>24</v>
      </c>
      <c r="H64" s="111">
        <f>'DATA SISWA'!CO88</f>
        <v>16</v>
      </c>
      <c r="I64" s="35">
        <f>'DATA SISWA'!CP67</f>
        <v>27</v>
      </c>
      <c r="J64" s="174">
        <f>'DATA SISWA'!CQ67</f>
        <v>69</v>
      </c>
      <c r="K64" s="107" t="str">
        <f t="shared" si="0"/>
        <v>Tuntas</v>
      </c>
      <c r="L64" s="338">
        <f t="shared" si="5"/>
        <v>7</v>
      </c>
    </row>
    <row r="65" spans="1:12" ht="15.75" x14ac:dyDescent="0.25">
      <c r="A65" s="105">
        <v>53</v>
      </c>
      <c r="B65" s="158" t="str">
        <f>'DATA SISWA'!C68</f>
        <v>06-</v>
      </c>
      <c r="C65" s="159" t="str">
        <f>'DATA SISWA'!D68</f>
        <v>005-</v>
      </c>
      <c r="D65" s="159" t="str">
        <f>'DATA SISWA'!E68</f>
        <v>005-</v>
      </c>
      <c r="E65" s="160">
        <f>'DATA SISWA'!F68</f>
        <v>4</v>
      </c>
      <c r="F65" s="110" t="str">
        <f>'DATA SISWA'!B68</f>
        <v>FRENSEN AFRIYANTO</v>
      </c>
      <c r="G65" s="111">
        <f>'DATA SISWA'!CN93</f>
        <v>16</v>
      </c>
      <c r="H65" s="111">
        <f>'DATA SISWA'!CO93</f>
        <v>24</v>
      </c>
      <c r="I65" s="35">
        <f>'DATA SISWA'!CP68</f>
        <v>23</v>
      </c>
      <c r="J65" s="174">
        <f>'DATA SISWA'!CQ68</f>
        <v>56.25</v>
      </c>
      <c r="K65" s="107" t="str">
        <f t="shared" si="0"/>
        <v>Tuntas</v>
      </c>
      <c r="L65" s="338">
        <f t="shared" si="5"/>
        <v>57</v>
      </c>
    </row>
    <row r="66" spans="1:12" ht="15.75" x14ac:dyDescent="0.25">
      <c r="A66" s="105">
        <v>54</v>
      </c>
      <c r="B66" s="158" t="str">
        <f>'DATA SISWA'!C69</f>
        <v>06-</v>
      </c>
      <c r="C66" s="159" t="str">
        <f>'DATA SISWA'!D69</f>
        <v>005-</v>
      </c>
      <c r="D66" s="159" t="str">
        <f>'DATA SISWA'!E69</f>
        <v>059-</v>
      </c>
      <c r="E66" s="160">
        <f>'DATA SISWA'!F69</f>
        <v>6</v>
      </c>
      <c r="F66" s="110" t="str">
        <f>'DATA SISWA'!B69</f>
        <v>AHMAD FIKRI AL MUBARAK</v>
      </c>
      <c r="G66" s="111">
        <f>'DATA SISWA'!CN98</f>
        <v>20</v>
      </c>
      <c r="H66" s="111">
        <f>'DATA SISWA'!CO98</f>
        <v>20</v>
      </c>
      <c r="I66" s="35">
        <f>'DATA SISWA'!CP69</f>
        <v>12</v>
      </c>
      <c r="J66" s="174">
        <f>'DATA SISWA'!CQ69</f>
        <v>50.5</v>
      </c>
      <c r="K66" s="107" t="str">
        <f t="shared" si="0"/>
        <v>Remedial</v>
      </c>
      <c r="L66" s="338">
        <f t="shared" si="5"/>
        <v>81</v>
      </c>
    </row>
    <row r="67" spans="1:12" ht="15.75" x14ac:dyDescent="0.25">
      <c r="A67" s="105">
        <v>55</v>
      </c>
      <c r="B67" s="158" t="str">
        <f>'DATA SISWA'!C70</f>
        <v>06-</v>
      </c>
      <c r="C67" s="159" t="str">
        <f>'DATA SISWA'!D70</f>
        <v>005-</v>
      </c>
      <c r="D67" s="159" t="str">
        <f>'DATA SISWA'!E70</f>
        <v>060-</v>
      </c>
      <c r="E67" s="160">
        <f>'DATA SISWA'!F70</f>
        <v>5</v>
      </c>
      <c r="F67" s="110" t="str">
        <f>'DATA SISWA'!B70</f>
        <v>ANNISA HERYUNI</v>
      </c>
      <c r="G67" s="111">
        <f>'DATA SISWA'!CN102</f>
        <v>19</v>
      </c>
      <c r="H67" s="111">
        <f>'DATA SISWA'!CO102</f>
        <v>21</v>
      </c>
      <c r="I67" s="35">
        <f>'DATA SISWA'!CP70</f>
        <v>22</v>
      </c>
      <c r="J67" s="174">
        <f>'DATA SISWA'!CQ70</f>
        <v>64</v>
      </c>
      <c r="K67" s="107" t="str">
        <f t="shared" si="0"/>
        <v>Tuntas</v>
      </c>
      <c r="L67" s="338">
        <f t="shared" si="5"/>
        <v>24</v>
      </c>
    </row>
    <row r="68" spans="1:12" ht="15.75" x14ac:dyDescent="0.25">
      <c r="A68" s="105">
        <v>56</v>
      </c>
      <c r="B68" s="158" t="str">
        <f>'DATA SISWA'!C71</f>
        <v>06-</v>
      </c>
      <c r="C68" s="159" t="str">
        <f>'DATA SISWA'!D71</f>
        <v>005-</v>
      </c>
      <c r="D68" s="159" t="str">
        <f>'DATA SISWA'!E71</f>
        <v>061-</v>
      </c>
      <c r="E68" s="160">
        <f>'DATA SISWA'!F71</f>
        <v>4</v>
      </c>
      <c r="F68" s="110" t="str">
        <f>'DATA SISWA'!B71</f>
        <v>DELIYA</v>
      </c>
      <c r="G68" s="111">
        <f>'DATA SISWA'!CN108</f>
        <v>16</v>
      </c>
      <c r="H68" s="111">
        <f>'DATA SISWA'!CO108</f>
        <v>24</v>
      </c>
      <c r="I68" s="35">
        <f>'DATA SISWA'!CP71</f>
        <v>19</v>
      </c>
      <c r="J68" s="174">
        <f>'DATA SISWA'!CQ71</f>
        <v>54</v>
      </c>
      <c r="K68" s="107" t="str">
        <f t="shared" si="0"/>
        <v>Remedial</v>
      </c>
      <c r="L68" s="338">
        <f t="shared" si="5"/>
        <v>66</v>
      </c>
    </row>
    <row r="69" spans="1:12" ht="15.75" x14ac:dyDescent="0.25">
      <c r="A69" s="105">
        <v>57</v>
      </c>
      <c r="B69" s="158" t="str">
        <f>'DATA SISWA'!C72</f>
        <v>06-</v>
      </c>
      <c r="C69" s="159" t="str">
        <f>'DATA SISWA'!D72</f>
        <v>005-</v>
      </c>
      <c r="D69" s="159" t="str">
        <f>'DATA SISWA'!E72</f>
        <v>062-</v>
      </c>
      <c r="E69" s="160">
        <f>'DATA SISWA'!F72</f>
        <v>3</v>
      </c>
      <c r="F69" s="110" t="str">
        <f>'DATA SISWA'!B72</f>
        <v>DILA ZULFIANA</v>
      </c>
      <c r="G69" s="111">
        <f>'DATA SISWA'!CN112</f>
        <v>20</v>
      </c>
      <c r="H69" s="111">
        <f>'DATA SISWA'!CO112</f>
        <v>20</v>
      </c>
      <c r="I69" s="35">
        <f>'DATA SISWA'!CP72</f>
        <v>18</v>
      </c>
      <c r="J69" s="174">
        <f>'DATA SISWA'!CQ72</f>
        <v>46</v>
      </c>
      <c r="K69" s="107" t="str">
        <f t="shared" si="0"/>
        <v>Remedial</v>
      </c>
      <c r="L69" s="338">
        <f t="shared" si="5"/>
        <v>92</v>
      </c>
    </row>
    <row r="70" spans="1:12" ht="15.75" x14ac:dyDescent="0.25">
      <c r="A70" s="105">
        <v>58</v>
      </c>
      <c r="B70" s="158" t="str">
        <f>'DATA SISWA'!C73</f>
        <v>06-</v>
      </c>
      <c r="C70" s="159" t="str">
        <f>'DATA SISWA'!D73</f>
        <v>005-</v>
      </c>
      <c r="D70" s="159" t="str">
        <f>'DATA SISWA'!E73</f>
        <v>063-</v>
      </c>
      <c r="E70" s="160">
        <f>'DATA SISWA'!F73</f>
        <v>2</v>
      </c>
      <c r="F70" s="110" t="str">
        <f>'DATA SISWA'!B73</f>
        <v>EFNI HARYANI</v>
      </c>
      <c r="G70" s="111">
        <f>'DATA SISWA'!CN114</f>
        <v>14</v>
      </c>
      <c r="H70" s="111">
        <f>'DATA SISWA'!CO114</f>
        <v>26</v>
      </c>
      <c r="I70" s="35">
        <f>'DATA SISWA'!CP73</f>
        <v>20</v>
      </c>
      <c r="J70" s="174">
        <f>'DATA SISWA'!CQ73</f>
        <v>44.5</v>
      </c>
      <c r="K70" s="107" t="str">
        <f t="shared" si="0"/>
        <v>Remedial</v>
      </c>
      <c r="L70" s="338">
        <f t="shared" si="5"/>
        <v>96</v>
      </c>
    </row>
    <row r="71" spans="1:12" ht="15.75" x14ac:dyDescent="0.25">
      <c r="A71" s="105">
        <v>59</v>
      </c>
      <c r="B71" s="158" t="str">
        <f>'DATA SISWA'!C74</f>
        <v>06-</v>
      </c>
      <c r="C71" s="159" t="str">
        <f>'DATA SISWA'!D74</f>
        <v>005-</v>
      </c>
      <c r="D71" s="159" t="str">
        <f>'DATA SISWA'!E74</f>
        <v>064-</v>
      </c>
      <c r="E71" s="160">
        <f>'DATA SISWA'!F74</f>
        <v>9</v>
      </c>
      <c r="F71" s="110" t="str">
        <f>'DATA SISWA'!B74</f>
        <v>EGA WIRA PANGESTU</v>
      </c>
      <c r="G71" s="111">
        <f>'DATA SISWA'!CN22</f>
        <v>20</v>
      </c>
      <c r="H71" s="111">
        <f>'DATA SISWA'!CO22</f>
        <v>20</v>
      </c>
      <c r="I71" s="35">
        <f>'DATA SISWA'!CP74</f>
        <v>24</v>
      </c>
      <c r="J71" s="174">
        <f>'DATA SISWA'!CQ74</f>
        <v>69.5</v>
      </c>
      <c r="K71" s="107" t="str">
        <f t="shared" si="0"/>
        <v>Tuntas</v>
      </c>
      <c r="L71" s="338">
        <f t="shared" si="5"/>
        <v>6</v>
      </c>
    </row>
    <row r="72" spans="1:12" ht="15.75" x14ac:dyDescent="0.25">
      <c r="A72" s="105">
        <v>60</v>
      </c>
      <c r="B72" s="158" t="str">
        <f>'DATA SISWA'!C75</f>
        <v>06-</v>
      </c>
      <c r="C72" s="159" t="str">
        <f>'DATA SISWA'!D75</f>
        <v>005-</v>
      </c>
      <c r="D72" s="159" t="str">
        <f>'DATA SISWA'!E75</f>
        <v>065-</v>
      </c>
      <c r="E72" s="160">
        <f>'DATA SISWA'!F75</f>
        <v>8</v>
      </c>
      <c r="F72" s="110" t="str">
        <f>'DATA SISWA'!B75</f>
        <v>FANI LARASATI</v>
      </c>
      <c r="G72" s="111">
        <f>'DATA SISWA'!CN48</f>
        <v>22</v>
      </c>
      <c r="H72" s="111">
        <f>'DATA SISWA'!CO48</f>
        <v>18</v>
      </c>
      <c r="I72" s="35">
        <f>'DATA SISWA'!CP75</f>
        <v>24</v>
      </c>
      <c r="J72" s="174">
        <f>'DATA SISWA'!CQ75</f>
        <v>67.75</v>
      </c>
      <c r="K72" s="107" t="str">
        <f t="shared" si="0"/>
        <v>Tuntas</v>
      </c>
      <c r="L72" s="338">
        <f t="shared" si="5"/>
        <v>10</v>
      </c>
    </row>
    <row r="73" spans="1:12" ht="15.75" x14ac:dyDescent="0.25">
      <c r="A73" s="105">
        <v>61</v>
      </c>
      <c r="B73" s="158" t="str">
        <f>'DATA SISWA'!C76</f>
        <v>06-</v>
      </c>
      <c r="C73" s="159" t="str">
        <f>'DATA SISWA'!D76</f>
        <v>005-</v>
      </c>
      <c r="D73" s="159" t="str">
        <f>'DATA SISWA'!E76</f>
        <v>014-</v>
      </c>
      <c r="E73" s="160">
        <f>'DATA SISWA'!F76</f>
        <v>3</v>
      </c>
      <c r="F73" s="110" t="str">
        <f>'DATA SISWA'!B76</f>
        <v>HILDA NATASIA AZNI</v>
      </c>
      <c r="G73" s="111">
        <f>'DATA SISWA'!CN61</f>
        <v>22</v>
      </c>
      <c r="H73" s="111">
        <f>'DATA SISWA'!CO61</f>
        <v>18</v>
      </c>
      <c r="I73" s="35">
        <f>'DATA SISWA'!CP76</f>
        <v>12</v>
      </c>
      <c r="J73" s="174">
        <f>'DATA SISWA'!CQ76</f>
        <v>36.5</v>
      </c>
      <c r="K73" s="107" t="str">
        <f t="shared" si="0"/>
        <v>Remedial</v>
      </c>
      <c r="L73" s="338">
        <f t="shared" si="5"/>
        <v>103</v>
      </c>
    </row>
    <row r="74" spans="1:12" ht="15.75" x14ac:dyDescent="0.25">
      <c r="A74" s="105">
        <v>62</v>
      </c>
      <c r="B74" s="158" t="str">
        <f>'DATA SISWA'!C77</f>
        <v>06-</v>
      </c>
      <c r="C74" s="159" t="str">
        <f>'DATA SISWA'!D77</f>
        <v>005-</v>
      </c>
      <c r="D74" s="159" t="str">
        <f>'DATA SISWA'!E77</f>
        <v>066-</v>
      </c>
      <c r="E74" s="160">
        <f>'DATA SISWA'!F77</f>
        <v>7</v>
      </c>
      <c r="F74" s="110" t="str">
        <f>'DATA SISWA'!B77</f>
        <v>LAILY RIZKI AMALIA</v>
      </c>
      <c r="G74" s="111">
        <f>'DATA SISWA'!CN68</f>
        <v>19</v>
      </c>
      <c r="H74" s="111">
        <f>'DATA SISWA'!CO68</f>
        <v>21</v>
      </c>
      <c r="I74" s="35">
        <f>'DATA SISWA'!CP77</f>
        <v>21</v>
      </c>
      <c r="J74" s="174">
        <f>'DATA SISWA'!CQ77</f>
        <v>75.25</v>
      </c>
      <c r="K74" s="107" t="str">
        <f t="shared" si="0"/>
        <v>Pengayaan</v>
      </c>
      <c r="L74" s="338">
        <f t="shared" si="5"/>
        <v>2</v>
      </c>
    </row>
    <row r="75" spans="1:12" ht="15.75" x14ac:dyDescent="0.25">
      <c r="A75" s="105">
        <v>63</v>
      </c>
      <c r="B75" s="158" t="str">
        <f>'DATA SISWA'!C78</f>
        <v>06-</v>
      </c>
      <c r="C75" s="159" t="str">
        <f>'DATA SISWA'!D78</f>
        <v>005-</v>
      </c>
      <c r="D75" s="159" t="str">
        <f>'DATA SISWA'!E78</f>
        <v>069-</v>
      </c>
      <c r="E75" s="160">
        <f>'DATA SISWA'!F78</f>
        <v>4</v>
      </c>
      <c r="F75" s="110" t="str">
        <f>'DATA SISWA'!B78</f>
        <v>M. IRSAN MEIRIANDA</v>
      </c>
      <c r="G75" s="111">
        <f>'DATA SISWA'!CN78</f>
        <v>19</v>
      </c>
      <c r="H75" s="111">
        <f>'DATA SISWA'!CO78</f>
        <v>21</v>
      </c>
      <c r="I75" s="35">
        <f>'DATA SISWA'!CP78</f>
        <v>22</v>
      </c>
      <c r="J75" s="174">
        <f>'DATA SISWA'!CQ78</f>
        <v>55.25</v>
      </c>
      <c r="K75" s="107" t="str">
        <f t="shared" si="0"/>
        <v>Tuntas</v>
      </c>
      <c r="L75" s="338">
        <f t="shared" si="5"/>
        <v>60</v>
      </c>
    </row>
    <row r="76" spans="1:12" ht="15.75" x14ac:dyDescent="0.25">
      <c r="A76" s="105">
        <v>64</v>
      </c>
      <c r="B76" s="158" t="str">
        <f>'DATA SISWA'!C79</f>
        <v>06-</v>
      </c>
      <c r="C76" s="159" t="str">
        <f>'DATA SISWA'!D79</f>
        <v>005-</v>
      </c>
      <c r="D76" s="159" t="str">
        <f>'DATA SISWA'!E79</f>
        <v>070-</v>
      </c>
      <c r="E76" s="160">
        <f>'DATA SISWA'!F79</f>
        <v>3</v>
      </c>
      <c r="F76" s="110" t="str">
        <f>'DATA SISWA'!B79</f>
        <v>M. LUTHFI KAMAL</v>
      </c>
      <c r="G76" s="111">
        <f>'DATA SISWA'!CN83</f>
        <v>27</v>
      </c>
      <c r="H76" s="111">
        <f>'DATA SISWA'!CO83</f>
        <v>13</v>
      </c>
      <c r="I76" s="35">
        <f>'DATA SISWA'!CP79</f>
        <v>21</v>
      </c>
      <c r="J76" s="174">
        <f>'DATA SISWA'!CQ79</f>
        <v>57.75</v>
      </c>
      <c r="K76" s="107" t="str">
        <f t="shared" si="0"/>
        <v>Tuntas</v>
      </c>
      <c r="L76" s="338">
        <f t="shared" si="5"/>
        <v>51</v>
      </c>
    </row>
    <row r="77" spans="1:12" ht="15.75" x14ac:dyDescent="0.25">
      <c r="A77" s="105">
        <v>65</v>
      </c>
      <c r="B77" s="158" t="str">
        <f>'DATA SISWA'!C80</f>
        <v>06-</v>
      </c>
      <c r="C77" s="159" t="str">
        <f>'DATA SISWA'!D80</f>
        <v>005-</v>
      </c>
      <c r="D77" s="159" t="str">
        <f>'DATA SISWA'!E80</f>
        <v>071-</v>
      </c>
      <c r="E77" s="160">
        <f>'DATA SISWA'!F80</f>
        <v>2</v>
      </c>
      <c r="F77" s="110" t="str">
        <f>'DATA SISWA'!B80</f>
        <v>M. RIZKY HANAFI</v>
      </c>
      <c r="G77" s="111">
        <f>'DATA SISWA'!CN86</f>
        <v>24</v>
      </c>
      <c r="H77" s="111">
        <f>'DATA SISWA'!CO86</f>
        <v>16</v>
      </c>
      <c r="I77" s="35">
        <f>'DATA SISWA'!CP80</f>
        <v>20</v>
      </c>
      <c r="J77" s="174">
        <f>'DATA SISWA'!CQ80</f>
        <v>56.75</v>
      </c>
      <c r="K77" s="107" t="str">
        <f t="shared" si="0"/>
        <v>Tuntas</v>
      </c>
      <c r="L77" s="338">
        <f t="shared" si="5"/>
        <v>54</v>
      </c>
    </row>
    <row r="78" spans="1:12" ht="15.75" x14ac:dyDescent="0.25">
      <c r="A78" s="105">
        <v>66</v>
      </c>
      <c r="B78" s="158" t="str">
        <f>'DATA SISWA'!C81</f>
        <v>06-</v>
      </c>
      <c r="C78" s="159" t="str">
        <f>'DATA SISWA'!D81</f>
        <v>005-</v>
      </c>
      <c r="D78" s="159" t="str">
        <f>'DATA SISWA'!E81</f>
        <v>068-</v>
      </c>
      <c r="E78" s="160">
        <f>'DATA SISWA'!F81</f>
        <v>5</v>
      </c>
      <c r="F78" s="110" t="str">
        <f>'DATA SISWA'!B81</f>
        <v>MUHAMMAD FERDI SAPUTRA</v>
      </c>
      <c r="G78" s="111">
        <f>'DATA SISWA'!CN90</f>
        <v>16</v>
      </c>
      <c r="H78" s="111">
        <f>'DATA SISWA'!CO90</f>
        <v>24</v>
      </c>
      <c r="I78" s="35">
        <f>'DATA SISWA'!CP81</f>
        <v>24</v>
      </c>
      <c r="J78" s="174">
        <f>'DATA SISWA'!CQ81</f>
        <v>60.75</v>
      </c>
      <c r="K78" s="107" t="str">
        <f t="shared" ref="K78:K117" si="8">IF(J78&gt;=75,"Pengayaan",IF(J78&gt;=55,"Tuntas",IF(J78&lt;55,"Remedial")))</f>
        <v>Tuntas</v>
      </c>
      <c r="L78" s="338">
        <f t="shared" si="5"/>
        <v>35</v>
      </c>
    </row>
    <row r="79" spans="1:12" ht="15.75" x14ac:dyDescent="0.25">
      <c r="A79" s="105">
        <v>67</v>
      </c>
      <c r="B79" s="158" t="str">
        <f>'DATA SISWA'!C82</f>
        <v>06-</v>
      </c>
      <c r="C79" s="159" t="str">
        <f>'DATA SISWA'!D82</f>
        <v>005-</v>
      </c>
      <c r="D79" s="159" t="str">
        <f>'DATA SISWA'!E82</f>
        <v>072-</v>
      </c>
      <c r="E79" s="160">
        <f>'DATA SISWA'!F82</f>
        <v>9</v>
      </c>
      <c r="F79" s="110" t="str">
        <f>'DATA SISWA'!B82</f>
        <v>NIKO DHARMA SANDI</v>
      </c>
      <c r="G79" s="111">
        <f>'DATA SISWA'!CN110</f>
        <v>23</v>
      </c>
      <c r="H79" s="111">
        <f>'DATA SISWA'!CO110</f>
        <v>17</v>
      </c>
      <c r="I79" s="35">
        <f>'DATA SISWA'!CP82</f>
        <v>25</v>
      </c>
      <c r="J79" s="174">
        <f>'DATA SISWA'!CQ82</f>
        <v>56.5</v>
      </c>
      <c r="K79" s="107" t="str">
        <f t="shared" si="8"/>
        <v>Tuntas</v>
      </c>
      <c r="L79" s="338">
        <f t="shared" ref="L79:L117" si="9">COUNTIF($J$13:$J$117,"&gt;"&amp;$J79)+COUNTIFS($J$13:$J$117,$J79,$I$13:$I$117,"&gt;"&amp;$I79)+COUNTIFS($J$13:$J$117,$J79,$I$13:$I$117,$I79,$G$13:$G$117,"&gt;"&amp;$G79)+COUNTIFS($J$13:$J$117,$J79,$I$13:$I$117,$I79,$G$13:$G$117,$G79,$E$13:$E$117,"&lt;"&amp;$E79)+1</f>
        <v>55</v>
      </c>
    </row>
    <row r="80" spans="1:12" ht="15.75" x14ac:dyDescent="0.25">
      <c r="A80" s="105">
        <v>68</v>
      </c>
      <c r="B80" s="158" t="str">
        <f>'DATA SISWA'!C83</f>
        <v>06-</v>
      </c>
      <c r="C80" s="159" t="str">
        <f>'DATA SISWA'!D83</f>
        <v>005-</v>
      </c>
      <c r="D80" s="159" t="str">
        <f>'DATA SISWA'!E83</f>
        <v>073-</v>
      </c>
      <c r="E80" s="160">
        <f>'DATA SISWA'!F83</f>
        <v>8</v>
      </c>
      <c r="F80" s="110" t="str">
        <f>'DATA SISWA'!B83</f>
        <v>NURMALA</v>
      </c>
      <c r="G80" s="111">
        <f>'DATA SISWA'!CN19</f>
        <v>20</v>
      </c>
      <c r="H80" s="111">
        <f>'DATA SISWA'!CO19</f>
        <v>20</v>
      </c>
      <c r="I80" s="35">
        <f>'DATA SISWA'!CP83</f>
        <v>28</v>
      </c>
      <c r="J80" s="174">
        <f>'DATA SISWA'!CQ83</f>
        <v>75.25</v>
      </c>
      <c r="K80" s="107" t="str">
        <f t="shared" si="8"/>
        <v>Pengayaan</v>
      </c>
      <c r="L80" s="338">
        <f t="shared" si="9"/>
        <v>1</v>
      </c>
    </row>
    <row r="81" spans="1:12" ht="15.75" x14ac:dyDescent="0.25">
      <c r="A81" s="105">
        <v>69</v>
      </c>
      <c r="B81" s="158" t="str">
        <f>'DATA SISWA'!C84</f>
        <v>06-</v>
      </c>
      <c r="C81" s="159" t="str">
        <f>'DATA SISWA'!D84</f>
        <v>005-</v>
      </c>
      <c r="D81" s="159" t="str">
        <f>'DATA SISWA'!E84</f>
        <v>074-</v>
      </c>
      <c r="E81" s="160">
        <f>'DATA SISWA'!F84</f>
        <v>7</v>
      </c>
      <c r="F81" s="339" t="str">
        <f>'DATA SISWA'!B84</f>
        <v>RADIKA SABRINA ANDERSON</v>
      </c>
      <c r="G81" s="111">
        <f>'DATA SISWA'!CN26</f>
        <v>21</v>
      </c>
      <c r="H81" s="111">
        <f>'DATA SISWA'!CO26</f>
        <v>19</v>
      </c>
      <c r="I81" s="35">
        <f>'DATA SISWA'!CP84</f>
        <v>28</v>
      </c>
      <c r="J81" s="174">
        <f>'DATA SISWA'!CQ84</f>
        <v>73.5</v>
      </c>
      <c r="K81" s="107" t="str">
        <f t="shared" si="8"/>
        <v>Tuntas</v>
      </c>
      <c r="L81" s="338">
        <f t="shared" si="9"/>
        <v>4</v>
      </c>
    </row>
    <row r="82" spans="1:12" ht="15.75" x14ac:dyDescent="0.25">
      <c r="A82" s="105">
        <v>70</v>
      </c>
      <c r="B82" s="158" t="str">
        <f>'DATA SISWA'!C85</f>
        <v>06-</v>
      </c>
      <c r="C82" s="159" t="str">
        <f>'DATA SISWA'!D85</f>
        <v>005-</v>
      </c>
      <c r="D82" s="159" t="str">
        <f>'DATA SISWA'!E85</f>
        <v>075-</v>
      </c>
      <c r="E82" s="160">
        <f>'DATA SISWA'!F85</f>
        <v>6</v>
      </c>
      <c r="F82" s="110" t="str">
        <f>'DATA SISWA'!B85</f>
        <v>RIRIN WIDYASARI</v>
      </c>
      <c r="G82" s="111">
        <f>'DATA SISWA'!CN27</f>
        <v>20</v>
      </c>
      <c r="H82" s="111">
        <f>'DATA SISWA'!CO27</f>
        <v>20</v>
      </c>
      <c r="I82" s="35">
        <f>'DATA SISWA'!CP85</f>
        <v>22</v>
      </c>
      <c r="J82" s="174">
        <f>'DATA SISWA'!CQ85</f>
        <v>64</v>
      </c>
      <c r="K82" s="107" t="str">
        <f t="shared" si="8"/>
        <v>Tuntas</v>
      </c>
      <c r="L82" s="338">
        <f t="shared" si="9"/>
        <v>23</v>
      </c>
    </row>
    <row r="83" spans="1:12" ht="15.75" x14ac:dyDescent="0.25">
      <c r="A83" s="105">
        <v>71</v>
      </c>
      <c r="B83" s="158" t="str">
        <f>'DATA SISWA'!C86</f>
        <v>06-</v>
      </c>
      <c r="C83" s="159" t="str">
        <f>'DATA SISWA'!D86</f>
        <v>005-</v>
      </c>
      <c r="D83" s="159" t="str">
        <f>'DATA SISWA'!E86</f>
        <v>076-</v>
      </c>
      <c r="E83" s="160">
        <f>'DATA SISWA'!F86</f>
        <v>5</v>
      </c>
      <c r="F83" s="110" t="str">
        <f>'DATA SISWA'!B86</f>
        <v>SALEHA</v>
      </c>
      <c r="G83" s="111">
        <f>'DATA SISWA'!CN29</f>
        <v>21</v>
      </c>
      <c r="H83" s="111">
        <f>'DATA SISWA'!CO29</f>
        <v>19</v>
      </c>
      <c r="I83" s="35">
        <f>'DATA SISWA'!CP86</f>
        <v>25</v>
      </c>
      <c r="J83" s="174">
        <f>'DATA SISWA'!CQ86</f>
        <v>67</v>
      </c>
      <c r="K83" s="107" t="str">
        <f t="shared" si="8"/>
        <v>Tuntas</v>
      </c>
      <c r="L83" s="338">
        <f t="shared" si="9"/>
        <v>12</v>
      </c>
    </row>
    <row r="84" spans="1:12" ht="15.75" x14ac:dyDescent="0.25">
      <c r="A84" s="105">
        <v>72</v>
      </c>
      <c r="B84" s="158" t="str">
        <f>'DATA SISWA'!C87</f>
        <v>06-</v>
      </c>
      <c r="C84" s="159" t="str">
        <f>'DATA SISWA'!D87</f>
        <v>005-</v>
      </c>
      <c r="D84" s="159" t="str">
        <f>'DATA SISWA'!E87</f>
        <v>077-</v>
      </c>
      <c r="E84" s="160">
        <f>'DATA SISWA'!F87</f>
        <v>4</v>
      </c>
      <c r="F84" s="110" t="str">
        <f>'DATA SISWA'!B87</f>
        <v>SELLIA FAUZI</v>
      </c>
      <c r="G84" s="111">
        <f>'DATA SISWA'!CN31</f>
        <v>23</v>
      </c>
      <c r="H84" s="111">
        <f>'DATA SISWA'!CO31</f>
        <v>17</v>
      </c>
      <c r="I84" s="35">
        <f>'DATA SISWA'!CP87</f>
        <v>24</v>
      </c>
      <c r="J84" s="174">
        <f>'DATA SISWA'!CQ87</f>
        <v>62.5</v>
      </c>
      <c r="K84" s="107" t="str">
        <f t="shared" si="8"/>
        <v>Tuntas</v>
      </c>
      <c r="L84" s="338">
        <f t="shared" si="9"/>
        <v>26</v>
      </c>
    </row>
    <row r="85" spans="1:12" ht="15.75" x14ac:dyDescent="0.25">
      <c r="A85" s="105">
        <v>73</v>
      </c>
      <c r="B85" s="158" t="str">
        <f>'DATA SISWA'!C88</f>
        <v>06-</v>
      </c>
      <c r="C85" s="159" t="str">
        <f>'DATA SISWA'!D88</f>
        <v>005-</v>
      </c>
      <c r="D85" s="159" t="str">
        <f>'DATA SISWA'!E88</f>
        <v>078-</v>
      </c>
      <c r="E85" s="160">
        <f>'DATA SISWA'!F88</f>
        <v>3</v>
      </c>
      <c r="F85" s="110" t="str">
        <f>'DATA SISWA'!B88</f>
        <v>SHERLY PUTRI AGUSTIN</v>
      </c>
      <c r="G85" s="111">
        <f>'DATA SISWA'!CN35</f>
        <v>21</v>
      </c>
      <c r="H85" s="111">
        <f>'DATA SISWA'!CO35</f>
        <v>19</v>
      </c>
      <c r="I85" s="35">
        <f>'DATA SISWA'!CP88</f>
        <v>24</v>
      </c>
      <c r="J85" s="174">
        <f>'DATA SISWA'!CQ88</f>
        <v>66</v>
      </c>
      <c r="K85" s="107" t="str">
        <f t="shared" si="8"/>
        <v>Tuntas</v>
      </c>
      <c r="L85" s="338">
        <f t="shared" si="9"/>
        <v>15</v>
      </c>
    </row>
    <row r="86" spans="1:12" ht="15.75" x14ac:dyDescent="0.25">
      <c r="A86" s="105">
        <v>74</v>
      </c>
      <c r="B86" s="158" t="str">
        <f>'DATA SISWA'!C89</f>
        <v>06-</v>
      </c>
      <c r="C86" s="159" t="str">
        <f>'DATA SISWA'!D89</f>
        <v>005-</v>
      </c>
      <c r="D86" s="159" t="str">
        <f>'DATA SISWA'!E89</f>
        <v>080-</v>
      </c>
      <c r="E86" s="160">
        <f>'DATA SISWA'!F89</f>
        <v>9</v>
      </c>
      <c r="F86" s="110" t="str">
        <f>'DATA SISWA'!B89</f>
        <v>SRI WAHYUNI</v>
      </c>
      <c r="G86" s="111">
        <f>'DATA SISWA'!CN41</f>
        <v>26</v>
      </c>
      <c r="H86" s="111">
        <f>'DATA SISWA'!CO41</f>
        <v>14</v>
      </c>
      <c r="I86" s="35">
        <f>'DATA SISWA'!CP89</f>
        <v>23</v>
      </c>
      <c r="J86" s="174">
        <f>'DATA SISWA'!CQ89</f>
        <v>73.75</v>
      </c>
      <c r="K86" s="107" t="str">
        <f t="shared" si="8"/>
        <v>Tuntas</v>
      </c>
      <c r="L86" s="338">
        <f t="shared" si="9"/>
        <v>3</v>
      </c>
    </row>
    <row r="87" spans="1:12" ht="15.75" x14ac:dyDescent="0.25">
      <c r="A87" s="105">
        <v>75</v>
      </c>
      <c r="B87" s="158" t="str">
        <f>'DATA SISWA'!C90</f>
        <v>06-</v>
      </c>
      <c r="C87" s="159" t="str">
        <f>'DATA SISWA'!D90</f>
        <v>005-</v>
      </c>
      <c r="D87" s="159" t="str">
        <f>'DATA SISWA'!E90</f>
        <v>081-</v>
      </c>
      <c r="E87" s="160">
        <f>'DATA SISWA'!F90</f>
        <v>8</v>
      </c>
      <c r="F87" s="110" t="str">
        <f>'DATA SISWA'!B90</f>
        <v>TANIA WULANDARI</v>
      </c>
      <c r="G87" s="111">
        <f>'DATA SISWA'!CN47</f>
        <v>18</v>
      </c>
      <c r="H87" s="111">
        <f>'DATA SISWA'!CO47</f>
        <v>22</v>
      </c>
      <c r="I87" s="35">
        <f>'DATA SISWA'!CP90</f>
        <v>20</v>
      </c>
      <c r="J87" s="174">
        <f>'DATA SISWA'!CQ90</f>
        <v>48</v>
      </c>
      <c r="K87" s="107" t="str">
        <f t="shared" si="8"/>
        <v>Remedial</v>
      </c>
      <c r="L87" s="338">
        <f t="shared" si="9"/>
        <v>87</v>
      </c>
    </row>
    <row r="88" spans="1:12" ht="15.75" x14ac:dyDescent="0.25">
      <c r="A88" s="105">
        <v>76</v>
      </c>
      <c r="B88" s="158" t="str">
        <f>'DATA SISWA'!C91</f>
        <v>06-</v>
      </c>
      <c r="C88" s="159" t="str">
        <f>'DATA SISWA'!D91</f>
        <v>005-</v>
      </c>
      <c r="D88" s="159" t="str">
        <f>'DATA SISWA'!E91</f>
        <v>082-</v>
      </c>
      <c r="E88" s="160">
        <f>'DATA SISWA'!F91</f>
        <v>7</v>
      </c>
      <c r="F88" s="110" t="str">
        <f>'DATA SISWA'!B91</f>
        <v>TRI INTAN YUSRAHAYANA</v>
      </c>
      <c r="G88" s="111">
        <f>'DATA SISWA'!CN62</f>
        <v>19</v>
      </c>
      <c r="H88" s="111">
        <f>'DATA SISWA'!CO62</f>
        <v>21</v>
      </c>
      <c r="I88" s="35">
        <f>'DATA SISWA'!CP91</f>
        <v>22</v>
      </c>
      <c r="J88" s="174">
        <f>'DATA SISWA'!CQ91</f>
        <v>60.5</v>
      </c>
      <c r="K88" s="107" t="str">
        <f t="shared" si="8"/>
        <v>Tuntas</v>
      </c>
      <c r="L88" s="338">
        <f t="shared" si="9"/>
        <v>38</v>
      </c>
    </row>
    <row r="89" spans="1:12" ht="15.75" x14ac:dyDescent="0.25">
      <c r="A89" s="105">
        <v>77</v>
      </c>
      <c r="B89" s="158" t="str">
        <f>'DATA SISWA'!C92</f>
        <v>06-</v>
      </c>
      <c r="C89" s="159" t="str">
        <f>'DATA SISWA'!D92</f>
        <v>005-</v>
      </c>
      <c r="D89" s="159" t="str">
        <f>'DATA SISWA'!E92</f>
        <v>083-</v>
      </c>
      <c r="E89" s="160">
        <f>'DATA SISWA'!F92</f>
        <v>6</v>
      </c>
      <c r="F89" s="110" t="str">
        <f>'DATA SISWA'!B92</f>
        <v>WINKA YUSIMADES</v>
      </c>
      <c r="G89" s="111">
        <f>'DATA SISWA'!CN63</f>
        <v>22</v>
      </c>
      <c r="H89" s="111">
        <f>'DATA SISWA'!CO63</f>
        <v>18</v>
      </c>
      <c r="I89" s="35">
        <f>'DATA SISWA'!CP92</f>
        <v>21</v>
      </c>
      <c r="J89" s="174">
        <f>'DATA SISWA'!CQ92</f>
        <v>54.25</v>
      </c>
      <c r="K89" s="107" t="str">
        <f t="shared" si="8"/>
        <v>Remedial</v>
      </c>
      <c r="L89" s="338">
        <f t="shared" si="9"/>
        <v>65</v>
      </c>
    </row>
    <row r="90" spans="1:12" ht="15.75" x14ac:dyDescent="0.25">
      <c r="A90" s="105">
        <v>78</v>
      </c>
      <c r="B90" s="158" t="str">
        <f>'DATA SISWA'!C93</f>
        <v>06-</v>
      </c>
      <c r="C90" s="159" t="str">
        <f>'DATA SISWA'!D93</f>
        <v>005-</v>
      </c>
      <c r="D90" s="159" t="str">
        <f>'DATA SISWA'!E93</f>
        <v>067-</v>
      </c>
      <c r="E90" s="160">
        <f>'DATA SISWA'!F93</f>
        <v>6</v>
      </c>
      <c r="F90" s="110" t="str">
        <f>'DATA SISWA'!B93</f>
        <v>LATHIPAH</v>
      </c>
      <c r="G90" s="111">
        <f>'DATA SISWA'!CN70</f>
        <v>24</v>
      </c>
      <c r="H90" s="111">
        <f>'DATA SISWA'!CO70</f>
        <v>16</v>
      </c>
      <c r="I90" s="35">
        <f>'DATA SISWA'!CP93</f>
        <v>20</v>
      </c>
      <c r="J90" s="174">
        <f>'DATA SISWA'!CQ93</f>
        <v>48</v>
      </c>
      <c r="K90" s="107" t="str">
        <f t="shared" si="8"/>
        <v>Remedial</v>
      </c>
      <c r="L90" s="338">
        <f t="shared" si="9"/>
        <v>86</v>
      </c>
    </row>
    <row r="91" spans="1:12" ht="15.75" x14ac:dyDescent="0.25">
      <c r="A91" s="105">
        <v>79</v>
      </c>
      <c r="B91" s="158" t="str">
        <f>'DATA SISWA'!C94</f>
        <v>06-</v>
      </c>
      <c r="C91" s="159" t="str">
        <f>'DATA SISWA'!D94</f>
        <v>005-</v>
      </c>
      <c r="D91" s="159" t="str">
        <f>'DATA SISWA'!E94</f>
        <v>079-</v>
      </c>
      <c r="E91" s="160">
        <f>'DATA SISWA'!F94</f>
        <v>2</v>
      </c>
      <c r="F91" s="110" t="str">
        <f>'DATA SISWA'!B94</f>
        <v>SITI HAJARIA</v>
      </c>
      <c r="G91" s="111">
        <f>'DATA SISWA'!CN91</f>
        <v>22</v>
      </c>
      <c r="H91" s="111">
        <f>'DATA SISWA'!CO91</f>
        <v>18</v>
      </c>
      <c r="I91" s="35">
        <f>'DATA SISWA'!CP94</f>
        <v>10</v>
      </c>
      <c r="J91" s="174">
        <f>'DATA SISWA'!CQ94</f>
        <v>38</v>
      </c>
      <c r="K91" s="107" t="str">
        <f t="shared" si="8"/>
        <v>Remedial</v>
      </c>
      <c r="L91" s="338">
        <f t="shared" si="9"/>
        <v>102</v>
      </c>
    </row>
    <row r="92" spans="1:12" ht="15.75" x14ac:dyDescent="0.25">
      <c r="A92" s="105">
        <v>80</v>
      </c>
      <c r="B92" s="158" t="str">
        <f>'DATA SISWA'!C95</f>
        <v>06-</v>
      </c>
      <c r="C92" s="159" t="str">
        <f>'DATA SISWA'!D95</f>
        <v>005-</v>
      </c>
      <c r="D92" s="159" t="str">
        <f>'DATA SISWA'!E95</f>
        <v>084-</v>
      </c>
      <c r="E92" s="160">
        <f>'DATA SISWA'!F95</f>
        <v>5</v>
      </c>
      <c r="F92" s="110" t="str">
        <f>'DATA SISWA'!B95</f>
        <v>ACHMAD MULYADI</v>
      </c>
      <c r="G92" s="111">
        <f>'DATA SISWA'!CN100</f>
        <v>19</v>
      </c>
      <c r="H92" s="111">
        <f>'DATA SISWA'!CO100</f>
        <v>21</v>
      </c>
      <c r="I92" s="35">
        <f>'DATA SISWA'!CP95</f>
        <v>19</v>
      </c>
      <c r="J92" s="174">
        <f>'DATA SISWA'!CQ95</f>
        <v>61</v>
      </c>
      <c r="K92" s="107" t="str">
        <f t="shared" si="8"/>
        <v>Tuntas</v>
      </c>
      <c r="L92" s="338">
        <f t="shared" si="9"/>
        <v>34</v>
      </c>
    </row>
    <row r="93" spans="1:12" ht="15.75" x14ac:dyDescent="0.25">
      <c r="A93" s="105">
        <v>81</v>
      </c>
      <c r="B93" s="158" t="str">
        <f>'DATA SISWA'!C96</f>
        <v>06-</v>
      </c>
      <c r="C93" s="159" t="str">
        <f>'DATA SISWA'!D96</f>
        <v>005-</v>
      </c>
      <c r="D93" s="159" t="str">
        <f>'DATA SISWA'!E96</f>
        <v>085-</v>
      </c>
      <c r="E93" s="160">
        <f>'DATA SISWA'!F96</f>
        <v>4</v>
      </c>
      <c r="F93" s="110" t="str">
        <f>'DATA SISWA'!B96</f>
        <v>AMELIA AGNAITA</v>
      </c>
      <c r="G93" s="111">
        <f>'DATA SISWA'!CN119</f>
        <v>20</v>
      </c>
      <c r="H93" s="111">
        <f>'DATA SISWA'!CO119</f>
        <v>20</v>
      </c>
      <c r="I93" s="35">
        <f>'DATA SISWA'!CP96</f>
        <v>25</v>
      </c>
      <c r="J93" s="174">
        <f>'DATA SISWA'!CQ96</f>
        <v>67</v>
      </c>
      <c r="K93" s="107" t="str">
        <f t="shared" si="8"/>
        <v>Tuntas</v>
      </c>
      <c r="L93" s="338">
        <f t="shared" si="9"/>
        <v>13</v>
      </c>
    </row>
    <row r="94" spans="1:12" ht="15.75" x14ac:dyDescent="0.25">
      <c r="A94" s="105">
        <v>82</v>
      </c>
      <c r="B94" s="158" t="str">
        <f>'DATA SISWA'!C97</f>
        <v>06-</v>
      </c>
      <c r="C94" s="159" t="str">
        <f>'DATA SISWA'!D97</f>
        <v>005-</v>
      </c>
      <c r="D94" s="159" t="str">
        <f>'DATA SISWA'!E97</f>
        <v>086-</v>
      </c>
      <c r="E94" s="160">
        <f>'DATA SISWA'!F97</f>
        <v>3</v>
      </c>
      <c r="F94" s="110" t="str">
        <f>'DATA SISWA'!B97</f>
        <v>DIAN ERLIANI</v>
      </c>
      <c r="G94" s="111">
        <f>'DATA SISWA'!CN24</f>
        <v>21</v>
      </c>
      <c r="H94" s="111">
        <f>'DATA SISWA'!CO24</f>
        <v>19</v>
      </c>
      <c r="I94" s="35">
        <f>'DATA SISWA'!CP97</f>
        <v>15</v>
      </c>
      <c r="J94" s="174">
        <f>'DATA SISWA'!CQ97</f>
        <v>58.75</v>
      </c>
      <c r="K94" s="107" t="str">
        <f t="shared" si="8"/>
        <v>Tuntas</v>
      </c>
      <c r="L94" s="338">
        <f t="shared" si="9"/>
        <v>47</v>
      </c>
    </row>
    <row r="95" spans="1:12" ht="15.75" x14ac:dyDescent="0.25">
      <c r="A95" s="105">
        <v>83</v>
      </c>
      <c r="B95" s="158" t="str">
        <f>'DATA SISWA'!C98</f>
        <v>06-</v>
      </c>
      <c r="C95" s="159" t="str">
        <f>'DATA SISWA'!D98</f>
        <v>005-</v>
      </c>
      <c r="D95" s="159" t="str">
        <f>'DATA SISWA'!E98</f>
        <v>087-</v>
      </c>
      <c r="E95" s="160">
        <f>'DATA SISWA'!F98</f>
        <v>2</v>
      </c>
      <c r="F95" s="110" t="str">
        <f>'DATA SISWA'!B98</f>
        <v>FANISA KHAIRIDA</v>
      </c>
      <c r="G95" s="111">
        <f>'DATA SISWA'!CN37</f>
        <v>26</v>
      </c>
      <c r="H95" s="111">
        <f>'DATA SISWA'!CO37</f>
        <v>14</v>
      </c>
      <c r="I95" s="35">
        <f>'DATA SISWA'!CP98</f>
        <v>17</v>
      </c>
      <c r="J95" s="174">
        <f>'DATA SISWA'!CQ98</f>
        <v>52</v>
      </c>
      <c r="K95" s="107" t="str">
        <f t="shared" si="8"/>
        <v>Remedial</v>
      </c>
      <c r="L95" s="338">
        <f t="shared" si="9"/>
        <v>77</v>
      </c>
    </row>
    <row r="96" spans="1:12" ht="15.75" x14ac:dyDescent="0.25">
      <c r="A96" s="105">
        <v>84</v>
      </c>
      <c r="B96" s="158" t="str">
        <f>'DATA SISWA'!C99</f>
        <v>06-</v>
      </c>
      <c r="C96" s="159" t="str">
        <f>'DATA SISWA'!D99</f>
        <v>005-</v>
      </c>
      <c r="D96" s="159" t="str">
        <f>'DATA SISWA'!E99</f>
        <v>088-</v>
      </c>
      <c r="E96" s="160">
        <f>'DATA SISWA'!F99</f>
        <v>9</v>
      </c>
      <c r="F96" s="110" t="str">
        <f>'DATA SISWA'!B99</f>
        <v>FITRIA NINGSIH</v>
      </c>
      <c r="G96" s="111">
        <f>'DATA SISWA'!CN51</f>
        <v>15</v>
      </c>
      <c r="H96" s="111">
        <f>'DATA SISWA'!CO51</f>
        <v>25</v>
      </c>
      <c r="I96" s="35">
        <f>'DATA SISWA'!CP99</f>
        <v>18</v>
      </c>
      <c r="J96" s="174">
        <f>'DATA SISWA'!CQ99</f>
        <v>53</v>
      </c>
      <c r="K96" s="107" t="str">
        <f t="shared" si="8"/>
        <v>Remedial</v>
      </c>
      <c r="L96" s="338">
        <f t="shared" si="9"/>
        <v>73</v>
      </c>
    </row>
    <row r="97" spans="1:12" ht="15.75" x14ac:dyDescent="0.25">
      <c r="A97" s="105">
        <v>85</v>
      </c>
      <c r="B97" s="158" t="str">
        <f>'DATA SISWA'!C100</f>
        <v>06-</v>
      </c>
      <c r="C97" s="159" t="str">
        <f>'DATA SISWA'!D100</f>
        <v>005-</v>
      </c>
      <c r="D97" s="159" t="str">
        <f>'DATA SISWA'!E100</f>
        <v>089-</v>
      </c>
      <c r="E97" s="160">
        <f>'DATA SISWA'!F100</f>
        <v>8</v>
      </c>
      <c r="F97" s="110" t="str">
        <f>'DATA SISWA'!B100</f>
        <v>GUSMIADI</v>
      </c>
      <c r="G97" s="111">
        <f>'DATA SISWA'!CN107</f>
        <v>21</v>
      </c>
      <c r="H97" s="111">
        <f>'DATA SISWA'!CO107</f>
        <v>19</v>
      </c>
      <c r="I97" s="35">
        <f>'DATA SISWA'!CP100</f>
        <v>20</v>
      </c>
      <c r="J97" s="174">
        <f>'DATA SISWA'!CQ100</f>
        <v>53.25</v>
      </c>
      <c r="K97" s="107" t="str">
        <f t="shared" si="8"/>
        <v>Remedial</v>
      </c>
      <c r="L97" s="338">
        <f t="shared" si="9"/>
        <v>70</v>
      </c>
    </row>
    <row r="98" spans="1:12" ht="15.75" x14ac:dyDescent="0.25">
      <c r="A98" s="105">
        <v>86</v>
      </c>
      <c r="B98" s="158" t="str">
        <f>'DATA SISWA'!C101</f>
        <v>06-</v>
      </c>
      <c r="C98" s="159" t="str">
        <f>'DATA SISWA'!D101</f>
        <v>005-</v>
      </c>
      <c r="D98" s="159" t="str">
        <f>'DATA SISWA'!E101</f>
        <v>090-</v>
      </c>
      <c r="E98" s="160">
        <f>'DATA SISWA'!F101</f>
        <v>7</v>
      </c>
      <c r="F98" s="110" t="str">
        <f>'DATA SISWA'!B101</f>
        <v>HADILAH RIZKY KHAIRUNNISA</v>
      </c>
      <c r="G98" s="111">
        <f>'DATA SISWA'!CN32</f>
        <v>22</v>
      </c>
      <c r="H98" s="111">
        <f>'DATA SISWA'!CO32</f>
        <v>18</v>
      </c>
      <c r="I98" s="35">
        <f>'DATA SISWA'!CP101</f>
        <v>6</v>
      </c>
      <c r="J98" s="174">
        <f>'DATA SISWA'!CQ101</f>
        <v>27</v>
      </c>
      <c r="K98" s="107" t="str">
        <f t="shared" si="8"/>
        <v>Remedial</v>
      </c>
      <c r="L98" s="338">
        <f t="shared" si="9"/>
        <v>104</v>
      </c>
    </row>
    <row r="99" spans="1:12" ht="15.75" x14ac:dyDescent="0.25">
      <c r="A99" s="105">
        <v>87</v>
      </c>
      <c r="B99" s="158" t="str">
        <f>'DATA SISWA'!C102</f>
        <v>06-</v>
      </c>
      <c r="C99" s="159" t="str">
        <f>'DATA SISWA'!D102</f>
        <v>005-</v>
      </c>
      <c r="D99" s="159" t="str">
        <f>'DATA SISWA'!E102</f>
        <v>091-</v>
      </c>
      <c r="E99" s="160">
        <f>'DATA SISWA'!F102</f>
        <v>6</v>
      </c>
      <c r="F99" s="110" t="str">
        <f>'DATA SISWA'!B102</f>
        <v>JOEDY ANDRIAN</v>
      </c>
      <c r="G99" s="111">
        <f>'DATA SISWA'!CN34</f>
        <v>23</v>
      </c>
      <c r="H99" s="111">
        <f>'DATA SISWA'!CO34</f>
        <v>17</v>
      </c>
      <c r="I99" s="35">
        <f>'DATA SISWA'!CP102</f>
        <v>17</v>
      </c>
      <c r="J99" s="174">
        <f>'DATA SISWA'!CQ102</f>
        <v>50.25</v>
      </c>
      <c r="K99" s="107" t="str">
        <f t="shared" si="8"/>
        <v>Remedial</v>
      </c>
      <c r="L99" s="338">
        <f t="shared" si="9"/>
        <v>82</v>
      </c>
    </row>
    <row r="100" spans="1:12" ht="15.75" x14ac:dyDescent="0.25">
      <c r="A100" s="105">
        <v>88</v>
      </c>
      <c r="B100" s="158" t="str">
        <f>'DATA SISWA'!C103</f>
        <v>06-</v>
      </c>
      <c r="C100" s="159" t="str">
        <f>'DATA SISWA'!D103</f>
        <v>005-</v>
      </c>
      <c r="D100" s="159" t="str">
        <f>'DATA SISWA'!E103</f>
        <v>094-</v>
      </c>
      <c r="E100" s="160">
        <f>'DATA SISWA'!F103</f>
        <v>3</v>
      </c>
      <c r="F100" s="110" t="str">
        <f>'DATA SISWA'!B103</f>
        <v>M. HENDRA</v>
      </c>
      <c r="G100" s="111">
        <f>'DATA SISWA'!CN36</f>
        <v>22</v>
      </c>
      <c r="H100" s="111">
        <f>'DATA SISWA'!CO36</f>
        <v>18</v>
      </c>
      <c r="I100" s="35">
        <f>'DATA SISWA'!CP103</f>
        <v>23</v>
      </c>
      <c r="J100" s="174">
        <f>'DATA SISWA'!CQ103</f>
        <v>56.25</v>
      </c>
      <c r="K100" s="107" t="str">
        <f t="shared" si="8"/>
        <v>Tuntas</v>
      </c>
      <c r="L100" s="338">
        <f t="shared" si="9"/>
        <v>56</v>
      </c>
    </row>
    <row r="101" spans="1:12" ht="15.75" x14ac:dyDescent="0.25">
      <c r="A101" s="105">
        <v>89</v>
      </c>
      <c r="B101" s="158" t="str">
        <f>'DATA SISWA'!C104</f>
        <v>06-</v>
      </c>
      <c r="C101" s="159" t="str">
        <f>'DATA SISWA'!D104</f>
        <v>005-</v>
      </c>
      <c r="D101" s="159" t="str">
        <f>'DATA SISWA'!E104</f>
        <v>095-</v>
      </c>
      <c r="E101" s="160">
        <f>'DATA SISWA'!F104</f>
        <v>2</v>
      </c>
      <c r="F101" s="110" t="str">
        <f>'DATA SISWA'!B104</f>
        <v>M. TAMSIRUDIN</v>
      </c>
      <c r="G101" s="111">
        <f>'DATA SISWA'!CN105</f>
        <v>19</v>
      </c>
      <c r="H101" s="111">
        <f>'DATA SISWA'!CO105</f>
        <v>21</v>
      </c>
      <c r="I101" s="35">
        <f>'DATA SISWA'!CP104</f>
        <v>20</v>
      </c>
      <c r="J101" s="174">
        <f>'DATA SISWA'!CQ104</f>
        <v>55</v>
      </c>
      <c r="K101" s="107" t="str">
        <f t="shared" si="8"/>
        <v>Tuntas</v>
      </c>
      <c r="L101" s="338">
        <f t="shared" si="9"/>
        <v>62</v>
      </c>
    </row>
    <row r="102" spans="1:12" ht="15.75" x14ac:dyDescent="0.25">
      <c r="A102" s="105">
        <v>90</v>
      </c>
      <c r="B102" s="158" t="str">
        <f>'DATA SISWA'!C105</f>
        <v>06-</v>
      </c>
      <c r="C102" s="159" t="str">
        <f>'DATA SISWA'!D105</f>
        <v>005-</v>
      </c>
      <c r="D102" s="159" t="str">
        <f>'DATA SISWA'!E105</f>
        <v>092-</v>
      </c>
      <c r="E102" s="160">
        <f>'DATA SISWA'!F105</f>
        <v>5</v>
      </c>
      <c r="F102" s="110" t="str">
        <f>'DATA SISWA'!B105</f>
        <v>MARWAH INDAH DWI P</v>
      </c>
      <c r="G102" s="111">
        <f>'DATA SISWA'!CN73</f>
        <v>14</v>
      </c>
      <c r="H102" s="111">
        <f>'DATA SISWA'!CO73</f>
        <v>26</v>
      </c>
      <c r="I102" s="35">
        <f>'DATA SISWA'!CP105</f>
        <v>23</v>
      </c>
      <c r="J102" s="174">
        <f>'DATA SISWA'!CQ105</f>
        <v>56.25</v>
      </c>
      <c r="K102" s="107" t="str">
        <f t="shared" si="8"/>
        <v>Tuntas</v>
      </c>
      <c r="L102" s="338">
        <f t="shared" si="9"/>
        <v>58</v>
      </c>
    </row>
    <row r="103" spans="1:12" ht="15.75" x14ac:dyDescent="0.25">
      <c r="A103" s="105">
        <v>91</v>
      </c>
      <c r="B103" s="158" t="str">
        <f>'DATA SISWA'!C106</f>
        <v>06-</v>
      </c>
      <c r="C103" s="159" t="str">
        <f>'DATA SISWA'!D106</f>
        <v>005-</v>
      </c>
      <c r="D103" s="159" t="str">
        <f>'DATA SISWA'!E106</f>
        <v>093-</v>
      </c>
      <c r="E103" s="160">
        <f>'DATA SISWA'!F106</f>
        <v>4</v>
      </c>
      <c r="F103" s="110" t="str">
        <f>'DATA SISWA'!B106</f>
        <v>MAYANG MELISTY</v>
      </c>
      <c r="G103" s="111">
        <f>'DATA SISWA'!CN103</f>
        <v>19</v>
      </c>
      <c r="H103" s="111">
        <f>'DATA SISWA'!CO103</f>
        <v>21</v>
      </c>
      <c r="I103" s="35">
        <f>'DATA SISWA'!CP106</f>
        <v>19</v>
      </c>
      <c r="J103" s="174">
        <f>'DATA SISWA'!CQ106</f>
        <v>52.25</v>
      </c>
      <c r="K103" s="107" t="str">
        <f t="shared" si="8"/>
        <v>Remedial</v>
      </c>
      <c r="L103" s="338">
        <f t="shared" si="9"/>
        <v>75</v>
      </c>
    </row>
    <row r="104" spans="1:12" ht="15.75" x14ac:dyDescent="0.25">
      <c r="A104" s="105">
        <v>92</v>
      </c>
      <c r="B104" s="158" t="str">
        <f>'DATA SISWA'!C107</f>
        <v>06-</v>
      </c>
      <c r="C104" s="159" t="str">
        <f>'DATA SISWA'!D107</f>
        <v>005-</v>
      </c>
      <c r="D104" s="159" t="str">
        <f>'DATA SISWA'!E107</f>
        <v>096-</v>
      </c>
      <c r="E104" s="160">
        <f>'DATA SISWA'!F107</f>
        <v>9</v>
      </c>
      <c r="F104" s="110" t="str">
        <f>'DATA SISWA'!B107</f>
        <v>NOFA RIANIFA</v>
      </c>
      <c r="G104" s="111">
        <f>'DATA SISWA'!CN106</f>
        <v>19</v>
      </c>
      <c r="H104" s="111">
        <f>'DATA SISWA'!CO106</f>
        <v>21</v>
      </c>
      <c r="I104" s="35">
        <f>'DATA SISWA'!CP107</f>
        <v>22</v>
      </c>
      <c r="J104" s="174">
        <f>'DATA SISWA'!CQ107</f>
        <v>58.75</v>
      </c>
      <c r="K104" s="107" t="str">
        <f t="shared" si="8"/>
        <v>Tuntas</v>
      </c>
      <c r="L104" s="338">
        <f t="shared" si="9"/>
        <v>46</v>
      </c>
    </row>
    <row r="105" spans="1:12" ht="15.75" x14ac:dyDescent="0.25">
      <c r="A105" s="105">
        <v>93</v>
      </c>
      <c r="B105" s="158" t="str">
        <f>'DATA SISWA'!C108</f>
        <v>06-</v>
      </c>
      <c r="C105" s="159" t="str">
        <f>'DATA SISWA'!D108</f>
        <v>005-</v>
      </c>
      <c r="D105" s="159" t="str">
        <f>'DATA SISWA'!E108</f>
        <v>097-</v>
      </c>
      <c r="E105" s="160">
        <f>'DATA SISWA'!F108</f>
        <v>8</v>
      </c>
      <c r="F105" s="110" t="str">
        <f>'DATA SISWA'!B108</f>
        <v>NUR ISTIKA ANGGRAINI</v>
      </c>
      <c r="G105" s="111">
        <f>'DATA SISWA'!CN23</f>
        <v>20</v>
      </c>
      <c r="H105" s="111">
        <f>'DATA SISWA'!CO23</f>
        <v>20</v>
      </c>
      <c r="I105" s="35">
        <f>'DATA SISWA'!CP108</f>
        <v>21</v>
      </c>
      <c r="J105" s="174">
        <f>'DATA SISWA'!CQ108</f>
        <v>49</v>
      </c>
      <c r="K105" s="107" t="str">
        <f t="shared" si="8"/>
        <v>Remedial</v>
      </c>
      <c r="L105" s="338">
        <f t="shared" si="9"/>
        <v>83</v>
      </c>
    </row>
    <row r="106" spans="1:12" ht="15.75" x14ac:dyDescent="0.25">
      <c r="A106" s="105">
        <v>94</v>
      </c>
      <c r="B106" s="158" t="str">
        <f>'DATA SISWA'!C109</f>
        <v>06-</v>
      </c>
      <c r="C106" s="159" t="str">
        <f>'DATA SISWA'!D109</f>
        <v>005-</v>
      </c>
      <c r="D106" s="159" t="str">
        <f>'DATA SISWA'!E109</f>
        <v>098-</v>
      </c>
      <c r="E106" s="160">
        <f>'DATA SISWA'!F109</f>
        <v>7</v>
      </c>
      <c r="F106" s="110" t="str">
        <f>'DATA SISWA'!B109</f>
        <v>PERKO HARDIAN TOMI</v>
      </c>
      <c r="G106" s="111">
        <f>'DATA SISWA'!CN95</f>
        <v>24</v>
      </c>
      <c r="H106" s="111">
        <f>'DATA SISWA'!CO95</f>
        <v>16</v>
      </c>
      <c r="I106" s="35">
        <f>'DATA SISWA'!CP109</f>
        <v>22</v>
      </c>
      <c r="J106" s="174">
        <f>'DATA SISWA'!CQ109</f>
        <v>64</v>
      </c>
      <c r="K106" s="107" t="str">
        <f t="shared" si="8"/>
        <v>Tuntas</v>
      </c>
      <c r="L106" s="338">
        <f t="shared" si="9"/>
        <v>22</v>
      </c>
    </row>
    <row r="107" spans="1:12" ht="15.75" x14ac:dyDescent="0.25">
      <c r="A107" s="105">
        <v>95</v>
      </c>
      <c r="B107" s="158" t="str">
        <f>'DATA SISWA'!C110</f>
        <v>06-</v>
      </c>
      <c r="C107" s="159" t="str">
        <f>'DATA SISWA'!D110</f>
        <v>005-</v>
      </c>
      <c r="D107" s="159" t="str">
        <f>'DATA SISWA'!E110</f>
        <v>099-</v>
      </c>
      <c r="E107" s="160">
        <f>'DATA SISWA'!F110</f>
        <v>6</v>
      </c>
      <c r="F107" s="110" t="str">
        <f>'DATA SISWA'!B110</f>
        <v>RANI NOVIANTIKA</v>
      </c>
      <c r="G107" s="111">
        <f>'DATA SISWA'!CN53</f>
        <v>17</v>
      </c>
      <c r="H107" s="111">
        <f>'DATA SISWA'!CO53</f>
        <v>23</v>
      </c>
      <c r="I107" s="35">
        <f>'DATA SISWA'!CP110</f>
        <v>17</v>
      </c>
      <c r="J107" s="174">
        <f>'DATA SISWA'!CQ110</f>
        <v>57.25</v>
      </c>
      <c r="K107" s="107" t="str">
        <f t="shared" si="8"/>
        <v>Tuntas</v>
      </c>
      <c r="L107" s="338">
        <f t="shared" si="9"/>
        <v>52</v>
      </c>
    </row>
    <row r="108" spans="1:12" ht="15.75" x14ac:dyDescent="0.25">
      <c r="A108" s="105">
        <v>96</v>
      </c>
      <c r="B108" s="158" t="str">
        <f>'DATA SISWA'!C111</f>
        <v>06-</v>
      </c>
      <c r="C108" s="159" t="str">
        <f>'DATA SISWA'!D111</f>
        <v>005-</v>
      </c>
      <c r="D108" s="159" t="str">
        <f>'DATA SISWA'!E111</f>
        <v>100-</v>
      </c>
      <c r="E108" s="160">
        <f>'DATA SISWA'!F111</f>
        <v>5</v>
      </c>
      <c r="F108" s="110" t="str">
        <f>'DATA SISWA'!B111</f>
        <v>RIZKY MASRIDHO</v>
      </c>
      <c r="G108" s="111">
        <f>'DATA SISWA'!CN99</f>
        <v>20</v>
      </c>
      <c r="H108" s="111">
        <f>'DATA SISWA'!CO99</f>
        <v>20</v>
      </c>
      <c r="I108" s="35">
        <f>'DATA SISWA'!CP111</f>
        <v>13</v>
      </c>
      <c r="J108" s="174">
        <f>'DATA SISWA'!CQ111</f>
        <v>51.5</v>
      </c>
      <c r="K108" s="107" t="str">
        <f t="shared" si="8"/>
        <v>Remedial</v>
      </c>
      <c r="L108" s="338">
        <f t="shared" si="9"/>
        <v>78</v>
      </c>
    </row>
    <row r="109" spans="1:12" ht="15.75" x14ac:dyDescent="0.25">
      <c r="A109" s="105">
        <v>97</v>
      </c>
      <c r="B109" s="158" t="str">
        <f>'DATA SISWA'!C112</f>
        <v>06-</v>
      </c>
      <c r="C109" s="159" t="str">
        <f>'DATA SISWA'!D112</f>
        <v>005-</v>
      </c>
      <c r="D109" s="159" t="str">
        <f>'DATA SISWA'!E112</f>
        <v>101-</v>
      </c>
      <c r="E109" s="160">
        <f>'DATA SISWA'!F112</f>
        <v>4</v>
      </c>
      <c r="F109" s="110" t="str">
        <f>'DATA SISWA'!B112</f>
        <v>SANIA</v>
      </c>
      <c r="G109" s="111">
        <f>'DATA SISWA'!CN113</f>
        <v>12</v>
      </c>
      <c r="H109" s="111">
        <f>'DATA SISWA'!CO113</f>
        <v>28</v>
      </c>
      <c r="I109" s="35">
        <f>'DATA SISWA'!CP112</f>
        <v>23</v>
      </c>
      <c r="J109" s="174">
        <f>'DATA SISWA'!CQ112</f>
        <v>58</v>
      </c>
      <c r="K109" s="107" t="str">
        <f t="shared" si="8"/>
        <v>Tuntas</v>
      </c>
      <c r="L109" s="338">
        <f t="shared" si="9"/>
        <v>50</v>
      </c>
    </row>
    <row r="110" spans="1:12" ht="15.75" x14ac:dyDescent="0.25">
      <c r="A110" s="105">
        <v>98</v>
      </c>
      <c r="B110" s="158" t="str">
        <f>'DATA SISWA'!C113</f>
        <v>06-</v>
      </c>
      <c r="C110" s="159" t="str">
        <f>'DATA SISWA'!D113</f>
        <v>005-</v>
      </c>
      <c r="D110" s="159" t="str">
        <f>'DATA SISWA'!E113</f>
        <v>102-</v>
      </c>
      <c r="E110" s="160">
        <f>'DATA SISWA'!F113</f>
        <v>3</v>
      </c>
      <c r="F110" s="110" t="str">
        <f>'DATA SISWA'!B113</f>
        <v>SYAHRIL RAMADHANA</v>
      </c>
      <c r="G110" s="111">
        <f>'DATA SISWA'!CN117</f>
        <v>13</v>
      </c>
      <c r="H110" s="111">
        <f>'DATA SISWA'!CO117</f>
        <v>27</v>
      </c>
      <c r="I110" s="35">
        <f>'DATA SISWA'!CP113</f>
        <v>17</v>
      </c>
      <c r="J110" s="174">
        <f>'DATA SISWA'!CQ113</f>
        <v>38</v>
      </c>
      <c r="K110" s="107" t="str">
        <f t="shared" si="8"/>
        <v>Remedial</v>
      </c>
      <c r="L110" s="338">
        <f t="shared" si="9"/>
        <v>101</v>
      </c>
    </row>
    <row r="111" spans="1:12" ht="15.75" x14ac:dyDescent="0.25">
      <c r="A111" s="105">
        <v>99</v>
      </c>
      <c r="B111" s="158" t="str">
        <f>'DATA SISWA'!C114</f>
        <v>06-</v>
      </c>
      <c r="C111" s="159" t="str">
        <f>'DATA SISWA'!D114</f>
        <v>005-</v>
      </c>
      <c r="D111" s="159" t="str">
        <f>'DATA SISWA'!E114</f>
        <v>103-</v>
      </c>
      <c r="E111" s="160">
        <f>'DATA SISWA'!F114</f>
        <v>2</v>
      </c>
      <c r="F111" s="110" t="str">
        <f>'DATA SISWA'!B114</f>
        <v>WAHYU ADITIA SAPUTRA</v>
      </c>
      <c r="G111" s="111">
        <f>'DATA SISWA'!CN97</f>
        <v>25</v>
      </c>
      <c r="H111" s="111">
        <f>'DATA SISWA'!CO97</f>
        <v>15</v>
      </c>
      <c r="I111" s="35">
        <f>'DATA SISWA'!CP114</f>
        <v>21</v>
      </c>
      <c r="J111" s="174">
        <f>'DATA SISWA'!CQ114</f>
        <v>45.5</v>
      </c>
      <c r="K111" s="107" t="str">
        <f t="shared" si="8"/>
        <v>Remedial</v>
      </c>
      <c r="L111" s="338">
        <f t="shared" si="9"/>
        <v>93</v>
      </c>
    </row>
    <row r="112" spans="1:12" ht="15.75" x14ac:dyDescent="0.25">
      <c r="A112" s="105">
        <v>100</v>
      </c>
      <c r="B112" s="158" t="str">
        <f>'DATA SISWA'!C115</f>
        <v>06-</v>
      </c>
      <c r="C112" s="159" t="str">
        <f>'DATA SISWA'!D115</f>
        <v>005-</v>
      </c>
      <c r="D112" s="159" t="str">
        <f>'DATA SISWA'!E115</f>
        <v>104-</v>
      </c>
      <c r="E112" s="160">
        <f>'DATA SISWA'!F115</f>
        <v>9</v>
      </c>
      <c r="F112" s="110" t="str">
        <f>'DATA SISWA'!B115</f>
        <v>WINNA APRIANA</v>
      </c>
      <c r="G112" s="111">
        <f>'DATA SISWA'!CN94</f>
        <v>16</v>
      </c>
      <c r="H112" s="111">
        <f>'DATA SISWA'!CO94</f>
        <v>24</v>
      </c>
      <c r="I112" s="35">
        <f>'DATA SISWA'!CP115</f>
        <v>18</v>
      </c>
      <c r="J112" s="174">
        <f>'DATA SISWA'!CQ115</f>
        <v>53</v>
      </c>
      <c r="K112" s="107" t="str">
        <f t="shared" si="8"/>
        <v>Remedial</v>
      </c>
      <c r="L112" s="338">
        <f t="shared" si="9"/>
        <v>72</v>
      </c>
    </row>
    <row r="113" spans="1:12" ht="15.75" x14ac:dyDescent="0.25">
      <c r="A113" s="105">
        <v>101</v>
      </c>
      <c r="B113" s="158" t="str">
        <f>'DATA SISWA'!C116</f>
        <v>06-</v>
      </c>
      <c r="C113" s="159" t="str">
        <f>'DATA SISWA'!D116</f>
        <v>005-</v>
      </c>
      <c r="D113" s="159" t="str">
        <f>'DATA SISWA'!E116</f>
        <v>105-</v>
      </c>
      <c r="E113" s="160">
        <f>'DATA SISWA'!F116</f>
        <v>8</v>
      </c>
      <c r="F113" s="339" t="str">
        <f>'DATA SISWA'!B116</f>
        <v>YULIANA RAHAYU</v>
      </c>
      <c r="G113" s="111">
        <f>'DATA SISWA'!CN101</f>
        <v>12</v>
      </c>
      <c r="H113" s="111">
        <f>'DATA SISWA'!CO101</f>
        <v>28</v>
      </c>
      <c r="I113" s="35">
        <f>'DATA SISWA'!CP116</f>
        <v>28</v>
      </c>
      <c r="J113" s="174">
        <f>'DATA SISWA'!CQ116</f>
        <v>73.5</v>
      </c>
      <c r="K113" s="107" t="str">
        <f t="shared" si="8"/>
        <v>Tuntas</v>
      </c>
      <c r="L113" s="338">
        <f t="shared" si="9"/>
        <v>5</v>
      </c>
    </row>
    <row r="114" spans="1:12" ht="15.75" x14ac:dyDescent="0.25">
      <c r="A114" s="105">
        <v>102</v>
      </c>
      <c r="B114" s="158" t="str">
        <f>'DATA SISWA'!C117</f>
        <v>06-</v>
      </c>
      <c r="C114" s="159" t="str">
        <f>'DATA SISWA'!D117</f>
        <v>005-</v>
      </c>
      <c r="D114" s="159" t="str">
        <f>'DATA SISWA'!E117</f>
        <v>106-</v>
      </c>
      <c r="E114" s="160">
        <f>'DATA SISWA'!F117</f>
        <v>7</v>
      </c>
      <c r="F114" s="110" t="str">
        <f>'DATA SISWA'!B117</f>
        <v>ZULFATUL MAULA</v>
      </c>
      <c r="G114" s="111">
        <f>'DATA SISWA'!CN50</f>
        <v>8</v>
      </c>
      <c r="H114" s="111">
        <f>'DATA SISWA'!CO50</f>
        <v>32</v>
      </c>
      <c r="I114" s="35">
        <f>'DATA SISWA'!CP117</f>
        <v>16</v>
      </c>
      <c r="J114" s="174">
        <f>'DATA SISWA'!CQ117</f>
        <v>38.75</v>
      </c>
      <c r="K114" s="107" t="str">
        <f t="shared" si="8"/>
        <v>Remedial</v>
      </c>
      <c r="L114" s="338">
        <f t="shared" si="9"/>
        <v>100</v>
      </c>
    </row>
    <row r="115" spans="1:12" ht="15.75" x14ac:dyDescent="0.25">
      <c r="A115" s="105">
        <v>103</v>
      </c>
      <c r="B115" s="158" t="str">
        <f>'DATA SISWA'!C118</f>
        <v>06-</v>
      </c>
      <c r="C115" s="159" t="str">
        <f>'DATA SISWA'!D118</f>
        <v>005-</v>
      </c>
      <c r="D115" s="159" t="str">
        <f>'DATA SISWA'!E118</f>
        <v>015-</v>
      </c>
      <c r="E115" s="160">
        <f>'DATA SISWA'!F118</f>
        <v>2</v>
      </c>
      <c r="F115" s="110" t="str">
        <f>'DATA SISWA'!B118</f>
        <v>NADINNY EFRINANDA PUTRI</v>
      </c>
      <c r="G115" s="111">
        <f>'DATA SISWA'!CN55</f>
        <v>23</v>
      </c>
      <c r="H115" s="111">
        <f>'DATA SISWA'!CO55</f>
        <v>17</v>
      </c>
      <c r="I115" s="35">
        <f>'DATA SISWA'!CP118</f>
        <v>23</v>
      </c>
      <c r="J115" s="174">
        <f>'DATA SISWA'!CQ118</f>
        <v>61.5</v>
      </c>
      <c r="K115" s="107" t="str">
        <f t="shared" si="8"/>
        <v>Tuntas</v>
      </c>
      <c r="L115" s="338">
        <f t="shared" si="9"/>
        <v>31</v>
      </c>
    </row>
    <row r="116" spans="1:12" ht="15.75" x14ac:dyDescent="0.25">
      <c r="A116" s="105">
        <v>104</v>
      </c>
      <c r="B116" s="158" t="str">
        <f>'DATA SISWA'!C119</f>
        <v>06-</v>
      </c>
      <c r="C116" s="159" t="str">
        <f>'DATA SISWA'!D119</f>
        <v>005-</v>
      </c>
      <c r="D116" s="159" t="str">
        <f>'DATA SISWA'!E119</f>
        <v>016-</v>
      </c>
      <c r="E116" s="160">
        <f>'DATA SISWA'!F119</f>
        <v>9</v>
      </c>
      <c r="F116" s="110" t="str">
        <f>'DATA SISWA'!B119</f>
        <v>SEPHIA PERMATA ARISANDI</v>
      </c>
      <c r="G116" s="111">
        <f>'DATA SISWA'!CN76</f>
        <v>14</v>
      </c>
      <c r="H116" s="111">
        <f>'DATA SISWA'!CO76</f>
        <v>26</v>
      </c>
      <c r="I116" s="35">
        <f>'DATA SISWA'!CP119</f>
        <v>24</v>
      </c>
      <c r="J116" s="174">
        <f>'DATA SISWA'!CQ119</f>
        <v>59</v>
      </c>
      <c r="K116" s="107" t="str">
        <f t="shared" si="8"/>
        <v>Tuntas</v>
      </c>
      <c r="L116" s="338">
        <f t="shared" si="9"/>
        <v>44</v>
      </c>
    </row>
    <row r="117" spans="1:12" ht="15.75" x14ac:dyDescent="0.25">
      <c r="A117" s="105">
        <v>105</v>
      </c>
      <c r="B117" s="158" t="str">
        <f>'DATA SISWA'!C120</f>
        <v>06-</v>
      </c>
      <c r="C117" s="159" t="str">
        <f>'DATA SISWA'!D120</f>
        <v>005-</v>
      </c>
      <c r="D117" s="159" t="str">
        <f>'DATA SISWA'!E120</f>
        <v>017-</v>
      </c>
      <c r="E117" s="160">
        <f>'DATA SISWA'!F120</f>
        <v>8</v>
      </c>
      <c r="F117" s="110" t="str">
        <f>'DATA SISWA'!B120</f>
        <v>VIRA RAMADHANI</v>
      </c>
      <c r="G117" s="111">
        <f>'DATA SISWA'!CN16</f>
        <v>19</v>
      </c>
      <c r="H117" s="111">
        <f>'DATA SISWA'!CO16</f>
        <v>21</v>
      </c>
      <c r="I117" s="35">
        <f>'DATA SISWA'!CP120</f>
        <v>21</v>
      </c>
      <c r="J117" s="174">
        <f>'DATA SISWA'!CQ120</f>
        <v>64.75</v>
      </c>
      <c r="K117" s="107" t="str">
        <f t="shared" si="8"/>
        <v>Tuntas</v>
      </c>
      <c r="L117" s="338">
        <f t="shared" si="9"/>
        <v>18</v>
      </c>
    </row>
    <row r="118" spans="1:12" ht="15" customHeight="1" x14ac:dyDescent="0.25">
      <c r="A118" s="318" t="s">
        <v>392</v>
      </c>
      <c r="B118" s="318"/>
      <c r="C118" s="318"/>
      <c r="D118" s="318"/>
      <c r="E118" s="318"/>
      <c r="F118" s="318"/>
      <c r="G118" s="318"/>
      <c r="H118" s="318"/>
      <c r="I118" s="179" t="s">
        <v>130</v>
      </c>
      <c r="J118" s="180">
        <f>SUM(J13:J117)</f>
        <v>5908</v>
      </c>
      <c r="K118" s="181"/>
      <c r="L118" s="181"/>
    </row>
    <row r="119" spans="1:12" ht="15" customHeight="1" x14ac:dyDescent="0.25">
      <c r="A119" s="318" t="s">
        <v>393</v>
      </c>
      <c r="B119" s="318"/>
      <c r="C119" s="318"/>
      <c r="D119" s="318"/>
      <c r="E119" s="318"/>
      <c r="F119" s="318"/>
      <c r="G119" s="318"/>
      <c r="H119" s="318"/>
      <c r="I119" s="179" t="s">
        <v>130</v>
      </c>
      <c r="J119" s="182">
        <f>MIN(J13:J117)</f>
        <v>20</v>
      </c>
      <c r="K119" s="181"/>
      <c r="L119" s="181"/>
    </row>
    <row r="120" spans="1:12" ht="15" customHeight="1" x14ac:dyDescent="0.25">
      <c r="A120" s="318" t="s">
        <v>394</v>
      </c>
      <c r="B120" s="318"/>
      <c r="C120" s="318"/>
      <c r="D120" s="318"/>
      <c r="E120" s="318"/>
      <c r="F120" s="318"/>
      <c r="G120" s="318"/>
      <c r="H120" s="318"/>
      <c r="I120" s="179" t="s">
        <v>130</v>
      </c>
      <c r="J120" s="182">
        <f>MAX(J13:J117)</f>
        <v>75.25</v>
      </c>
      <c r="K120" s="181"/>
      <c r="L120" s="181"/>
    </row>
    <row r="121" spans="1:12" ht="15" customHeight="1" x14ac:dyDescent="0.25">
      <c r="A121" s="318" t="s">
        <v>19</v>
      </c>
      <c r="B121" s="318"/>
      <c r="C121" s="318"/>
      <c r="D121" s="318"/>
      <c r="E121" s="318"/>
      <c r="F121" s="318"/>
      <c r="G121" s="318"/>
      <c r="H121" s="318"/>
      <c r="I121" s="179" t="s">
        <v>130</v>
      </c>
      <c r="J121" s="182">
        <f>AVERAGE(J13:K117)</f>
        <v>56.266666666666666</v>
      </c>
      <c r="K121" s="181"/>
      <c r="L121" s="181"/>
    </row>
    <row r="122" spans="1:12" ht="15" customHeight="1" x14ac:dyDescent="0.25">
      <c r="A122" s="318" t="s">
        <v>395</v>
      </c>
      <c r="B122" s="318"/>
      <c r="C122" s="318"/>
      <c r="D122" s="318"/>
      <c r="E122" s="318"/>
      <c r="F122" s="318"/>
      <c r="G122" s="318"/>
      <c r="H122" s="318"/>
      <c r="I122" s="179" t="s">
        <v>130</v>
      </c>
      <c r="J122" s="176">
        <f>STDEV(J13:J117)</f>
        <v>9.7072080342657099</v>
      </c>
      <c r="K122" s="181"/>
      <c r="L122" s="181"/>
    </row>
    <row r="123" spans="1:12" ht="15" customHeight="1" x14ac:dyDescent="0.25"/>
    <row r="124" spans="1:12" x14ac:dyDescent="0.25">
      <c r="A124" s="46" t="s">
        <v>382</v>
      </c>
      <c r="I124" s="108" t="s">
        <v>202</v>
      </c>
    </row>
    <row r="125" spans="1:12" x14ac:dyDescent="0.25">
      <c r="A125" s="46" t="s">
        <v>381</v>
      </c>
    </row>
    <row r="126" spans="1:12" x14ac:dyDescent="0.25">
      <c r="A126" s="46" t="str">
        <f>'DATA GURU'!C10</f>
        <v>SMA Negeri 2 Kuala Tungkal</v>
      </c>
      <c r="I126" s="108" t="s">
        <v>128</v>
      </c>
    </row>
    <row r="127" spans="1:12" x14ac:dyDescent="0.25">
      <c r="A127" s="46"/>
      <c r="I127" s="45"/>
    </row>
    <row r="128" spans="1:12" x14ac:dyDescent="0.25">
      <c r="A128" s="46"/>
      <c r="I128" s="45"/>
    </row>
    <row r="129" spans="1:9" x14ac:dyDescent="0.25">
      <c r="A129" s="46"/>
    </row>
    <row r="130" spans="1:9" x14ac:dyDescent="0.25">
      <c r="A130" s="47" t="str">
        <f>'DATA GURU'!C13</f>
        <v>EFFI RUBIYANTO, S.Pd., M.Si.</v>
      </c>
      <c r="I130" s="109" t="str">
        <f>'DATA GURU'!C24</f>
        <v>HARLIAWAN</v>
      </c>
    </row>
    <row r="131" spans="1:9" x14ac:dyDescent="0.25">
      <c r="A131" t="s">
        <v>383</v>
      </c>
      <c r="I131" t="s">
        <v>383</v>
      </c>
    </row>
    <row r="132" spans="1:9" x14ac:dyDescent="0.25">
      <c r="A132" t="str">
        <f>'DATA GURU'!C14</f>
        <v>197007161996011000</v>
      </c>
      <c r="I132" t="str">
        <f>'DATA GURU'!C25</f>
        <v>197512152007011021</v>
      </c>
    </row>
  </sheetData>
  <sortState ref="B13:K117">
    <sortCondition descending="1" ref="J13:J117"/>
  </sortState>
  <mergeCells count="20">
    <mergeCell ref="B12:E12"/>
    <mergeCell ref="P12:S12"/>
    <mergeCell ref="G10:K10"/>
    <mergeCell ref="A1:K1"/>
    <mergeCell ref="O1:V1"/>
    <mergeCell ref="A9:E9"/>
    <mergeCell ref="O9:S9"/>
    <mergeCell ref="A10:A11"/>
    <mergeCell ref="B10:E11"/>
    <mergeCell ref="F10:F11"/>
    <mergeCell ref="O10:O11"/>
    <mergeCell ref="P10:S11"/>
    <mergeCell ref="T10:T11"/>
    <mergeCell ref="U10:U11"/>
    <mergeCell ref="V10:V11"/>
    <mergeCell ref="A118:H118"/>
    <mergeCell ref="A119:H119"/>
    <mergeCell ref="A120:H120"/>
    <mergeCell ref="A121:H121"/>
    <mergeCell ref="A122:H122"/>
  </mergeCells>
  <conditionalFormatting sqref="L13:L117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K106"/>
  <sheetViews>
    <sheetView workbookViewId="0">
      <selection activeCell="M26" sqref="M26"/>
    </sheetView>
  </sheetViews>
  <sheetFormatPr defaultRowHeight="15" x14ac:dyDescent="0.25"/>
  <cols>
    <col min="2" max="2" width="7.7109375" customWidth="1"/>
    <col min="3" max="3" width="27.5703125" bestFit="1" customWidth="1"/>
    <col min="4" max="4" width="10.5703125" bestFit="1" customWidth="1"/>
    <col min="5" max="5" width="10.5703125" hidden="1" customWidth="1"/>
    <col min="6" max="8" width="8" hidden="1" customWidth="1"/>
    <col min="10" max="10" width="27.5703125" bestFit="1" customWidth="1"/>
    <col min="11" max="11" width="10.140625" bestFit="1" customWidth="1"/>
  </cols>
  <sheetData>
    <row r="1" spans="2:11" ht="23.25" customHeight="1" x14ac:dyDescent="0.25">
      <c r="B1" s="211" t="s">
        <v>403</v>
      </c>
      <c r="C1" s="211" t="s">
        <v>404</v>
      </c>
      <c r="D1" s="211" t="s">
        <v>402</v>
      </c>
      <c r="E1" s="213" t="s">
        <v>409</v>
      </c>
      <c r="F1" s="213" t="s">
        <v>406</v>
      </c>
      <c r="G1" s="213" t="s">
        <v>407</v>
      </c>
      <c r="H1" s="213" t="s">
        <v>408</v>
      </c>
      <c r="J1" s="214" t="s">
        <v>410</v>
      </c>
      <c r="K1" s="208" t="str">
        <f>COUNT(H:H)&amp;" siswa"</f>
        <v>43 siswa</v>
      </c>
    </row>
    <row r="2" spans="2:11" x14ac:dyDescent="0.25">
      <c r="B2">
        <v>1</v>
      </c>
      <c r="C2" t="s">
        <v>23</v>
      </c>
      <c r="D2" t="str">
        <f>INDEX(EVALUASI!F:CT,MATCH($C2,EVALUASI!F:F,0),93)</f>
        <v>Remedial</v>
      </c>
      <c r="E2" s="212" t="s">
        <v>405</v>
      </c>
      <c r="F2" s="209">
        <f>ROWS($D$2:D2)</f>
        <v>1</v>
      </c>
      <c r="G2" s="210">
        <f t="shared" ref="G2:G33" si="0">IF(ISNUMBER(SEARCH($J$1,D2)),F2,"")</f>
        <v>1</v>
      </c>
      <c r="H2" s="210">
        <f t="shared" ref="H2:H33" si="1">IFERROR(SMALL(G:G,F2),"")</f>
        <v>1</v>
      </c>
      <c r="J2" t="str">
        <f t="shared" ref="J2:J33" si="2">IFERROR(INDEX(B:D,MATCH($H2,F:F,0),2),"")</f>
        <v>ANDI YANSYAH</v>
      </c>
    </row>
    <row r="3" spans="2:11" x14ac:dyDescent="0.25">
      <c r="B3">
        <v>2</v>
      </c>
      <c r="C3" t="s">
        <v>24</v>
      </c>
      <c r="D3" t="str">
        <f>INDEX(EVALUASI!F:CT,MATCH($C3,EVALUASI!F:F,0),93)</f>
        <v>Tuntas</v>
      </c>
      <c r="E3" s="212" t="s">
        <v>410</v>
      </c>
      <c r="F3" s="209">
        <f>ROWS($D$2:D3)</f>
        <v>2</v>
      </c>
      <c r="G3" s="210" t="str">
        <f t="shared" si="0"/>
        <v/>
      </c>
      <c r="H3" s="210">
        <f t="shared" si="1"/>
        <v>4</v>
      </c>
      <c r="J3" t="str">
        <f t="shared" si="2"/>
        <v>ELFIRA FEBI MELYANA AS</v>
      </c>
    </row>
    <row r="4" spans="2:11" x14ac:dyDescent="0.25">
      <c r="B4">
        <v>3</v>
      </c>
      <c r="C4" t="s">
        <v>25</v>
      </c>
      <c r="D4" t="str">
        <f>INDEX(EVALUASI!F:CT,MATCH($C4,EVALUASI!F:F,0),93)</f>
        <v>Tuntas</v>
      </c>
      <c r="E4" s="212" t="s">
        <v>411</v>
      </c>
      <c r="F4" s="209">
        <f>ROWS($D$2:D4)</f>
        <v>3</v>
      </c>
      <c r="G4" s="210" t="str">
        <f t="shared" si="0"/>
        <v/>
      </c>
      <c r="H4" s="210">
        <f t="shared" si="1"/>
        <v>5</v>
      </c>
      <c r="J4" t="str">
        <f t="shared" si="2"/>
        <v>FIA AFDILA</v>
      </c>
    </row>
    <row r="5" spans="2:11" x14ac:dyDescent="0.25">
      <c r="B5">
        <v>4</v>
      </c>
      <c r="C5" t="s">
        <v>26</v>
      </c>
      <c r="D5" t="str">
        <f>INDEX(EVALUASI!F:CT,MATCH($C5,EVALUASI!F:F,0),93)</f>
        <v>Remedial</v>
      </c>
      <c r="F5" s="209">
        <f>ROWS($D$2:D5)</f>
        <v>4</v>
      </c>
      <c r="G5" s="210">
        <f t="shared" si="0"/>
        <v>4</v>
      </c>
      <c r="H5" s="210">
        <f t="shared" si="1"/>
        <v>9</v>
      </c>
      <c r="J5" t="str">
        <f t="shared" si="2"/>
        <v>M. IHSAN</v>
      </c>
    </row>
    <row r="6" spans="2:11" x14ac:dyDescent="0.25">
      <c r="B6">
        <v>5</v>
      </c>
      <c r="C6" t="s">
        <v>27</v>
      </c>
      <c r="D6" t="str">
        <f>INDEX(EVALUASI!F:CT,MATCH($C6,EVALUASI!F:F,0),93)</f>
        <v>Remedial</v>
      </c>
      <c r="F6" s="209">
        <f>ROWS($D$2:D6)</f>
        <v>5</v>
      </c>
      <c r="G6" s="210">
        <f t="shared" si="0"/>
        <v>5</v>
      </c>
      <c r="H6" s="210">
        <f t="shared" si="1"/>
        <v>11</v>
      </c>
      <c r="J6" t="str">
        <f t="shared" si="2"/>
        <v>MUHAMMAD AHYAR</v>
      </c>
    </row>
    <row r="7" spans="2:11" x14ac:dyDescent="0.25">
      <c r="B7">
        <v>6</v>
      </c>
      <c r="C7" t="s">
        <v>28</v>
      </c>
      <c r="D7" t="str">
        <f>INDEX(EVALUASI!F:CT,MATCH($C7,EVALUASI!F:F,0),93)</f>
        <v>Tuntas</v>
      </c>
      <c r="F7" s="209">
        <f>ROWS($D$2:D7)</f>
        <v>6</v>
      </c>
      <c r="G7" s="210" t="str">
        <f t="shared" si="0"/>
        <v/>
      </c>
      <c r="H7" s="210">
        <f t="shared" si="1"/>
        <v>13</v>
      </c>
      <c r="J7" t="str">
        <f t="shared" si="2"/>
        <v>NUPITAH AGUSTINA</v>
      </c>
    </row>
    <row r="8" spans="2:11" x14ac:dyDescent="0.25">
      <c r="B8">
        <v>7</v>
      </c>
      <c r="C8" t="s">
        <v>29</v>
      </c>
      <c r="D8" t="str">
        <f>INDEX(EVALUASI!F:CT,MATCH($C8,EVALUASI!F:F,0),93)</f>
        <v>Tuntas</v>
      </c>
      <c r="F8" s="209">
        <f>ROWS($D$2:D8)</f>
        <v>7</v>
      </c>
      <c r="G8" s="210" t="str">
        <f t="shared" si="0"/>
        <v/>
      </c>
      <c r="H8" s="210">
        <f t="shared" si="1"/>
        <v>15</v>
      </c>
      <c r="J8" t="str">
        <f t="shared" si="2"/>
        <v>PUJA JANUARTIKA</v>
      </c>
    </row>
    <row r="9" spans="2:11" x14ac:dyDescent="0.25">
      <c r="B9">
        <v>8</v>
      </c>
      <c r="C9" t="s">
        <v>30</v>
      </c>
      <c r="D9" t="str">
        <f>INDEX(EVALUASI!F:CT,MATCH($C9,EVALUASI!F:F,0),93)</f>
        <v>Tuntas</v>
      </c>
      <c r="F9" s="209">
        <f>ROWS($D$2:D9)</f>
        <v>8</v>
      </c>
      <c r="G9" s="210" t="str">
        <f t="shared" si="0"/>
        <v/>
      </c>
      <c r="H9" s="210">
        <f t="shared" si="1"/>
        <v>17</v>
      </c>
      <c r="J9" t="str">
        <f t="shared" si="2"/>
        <v>SHALU</v>
      </c>
    </row>
    <row r="10" spans="2:11" x14ac:dyDescent="0.25">
      <c r="B10">
        <v>9</v>
      </c>
      <c r="C10" t="s">
        <v>31</v>
      </c>
      <c r="D10" t="str">
        <f>INDEX(EVALUASI!F:CT,MATCH($C10,EVALUASI!F:F,0),93)</f>
        <v>Remedial</v>
      </c>
      <c r="F10" s="209">
        <f>ROWS($D$2:D10)</f>
        <v>9</v>
      </c>
      <c r="G10" s="210">
        <f t="shared" si="0"/>
        <v>9</v>
      </c>
      <c r="H10" s="210">
        <f t="shared" si="1"/>
        <v>18</v>
      </c>
      <c r="J10" t="str">
        <f t="shared" si="2"/>
        <v>SOLIKIN</v>
      </c>
    </row>
    <row r="11" spans="2:11" x14ac:dyDescent="0.25">
      <c r="B11">
        <v>10</v>
      </c>
      <c r="C11" t="s">
        <v>32</v>
      </c>
      <c r="D11" t="str">
        <f>INDEX(EVALUASI!F:CT,MATCH($C11,EVALUASI!F:F,0),93)</f>
        <v>Tuntas</v>
      </c>
      <c r="F11" s="209">
        <f>ROWS($D$2:D11)</f>
        <v>10</v>
      </c>
      <c r="G11" s="210" t="str">
        <f t="shared" si="0"/>
        <v/>
      </c>
      <c r="H11" s="210">
        <f t="shared" si="1"/>
        <v>20</v>
      </c>
      <c r="J11" t="str">
        <f t="shared" si="2"/>
        <v>LIA ANGGI LIANA YUSPITA</v>
      </c>
    </row>
    <row r="12" spans="2:11" x14ac:dyDescent="0.25">
      <c r="B12">
        <v>11</v>
      </c>
      <c r="C12" t="s">
        <v>33</v>
      </c>
      <c r="D12" t="str">
        <f>INDEX(EVALUASI!F:CT,MATCH($C12,EVALUASI!F:F,0),93)</f>
        <v>Remedial</v>
      </c>
      <c r="F12" s="209">
        <f>ROWS($D$2:D12)</f>
        <v>11</v>
      </c>
      <c r="G12" s="210">
        <f t="shared" si="0"/>
        <v>11</v>
      </c>
      <c r="H12" s="210">
        <f t="shared" si="1"/>
        <v>27</v>
      </c>
      <c r="J12" t="str">
        <f t="shared" si="2"/>
        <v>XSA ARGA SETYA</v>
      </c>
    </row>
    <row r="13" spans="2:11" x14ac:dyDescent="0.25">
      <c r="B13">
        <v>12</v>
      </c>
      <c r="C13" t="s">
        <v>34</v>
      </c>
      <c r="D13" t="str">
        <f>INDEX(EVALUASI!F:CT,MATCH($C13,EVALUASI!F:F,0),93)</f>
        <v>Tuntas</v>
      </c>
      <c r="F13" s="209">
        <f>ROWS($D$2:D13)</f>
        <v>12</v>
      </c>
      <c r="G13" s="210" t="str">
        <f t="shared" si="0"/>
        <v/>
      </c>
      <c r="H13" s="210">
        <f t="shared" si="1"/>
        <v>29</v>
      </c>
      <c r="J13" t="str">
        <f t="shared" si="2"/>
        <v>ANITA AMELIA</v>
      </c>
    </row>
    <row r="14" spans="2:11" x14ac:dyDescent="0.25">
      <c r="B14">
        <v>13</v>
      </c>
      <c r="C14" t="s">
        <v>35</v>
      </c>
      <c r="D14" t="str">
        <f>INDEX(EVALUASI!F:CT,MATCH($C14,EVALUASI!F:F,0),93)</f>
        <v>Remedial</v>
      </c>
      <c r="F14" s="209">
        <f>ROWS($D$2:D14)</f>
        <v>13</v>
      </c>
      <c r="G14" s="210">
        <f t="shared" si="0"/>
        <v>13</v>
      </c>
      <c r="H14" s="210">
        <f t="shared" si="1"/>
        <v>35</v>
      </c>
      <c r="J14" t="str">
        <f t="shared" si="2"/>
        <v>LISA NOPI</v>
      </c>
    </row>
    <row r="15" spans="2:11" x14ac:dyDescent="0.25">
      <c r="B15">
        <v>14</v>
      </c>
      <c r="C15" t="s">
        <v>36</v>
      </c>
      <c r="D15" t="str">
        <f>INDEX(EVALUASI!F:CT,MATCH($C15,EVALUASI!F:F,0),93)</f>
        <v>Tuntas</v>
      </c>
      <c r="F15" s="209">
        <f>ROWS($D$2:D15)</f>
        <v>14</v>
      </c>
      <c r="G15" s="210" t="str">
        <f t="shared" si="0"/>
        <v/>
      </c>
      <c r="H15" s="210">
        <f t="shared" si="1"/>
        <v>36</v>
      </c>
      <c r="J15" t="str">
        <f t="shared" si="2"/>
        <v>M. ILHAM</v>
      </c>
    </row>
    <row r="16" spans="2:11" x14ac:dyDescent="0.25">
      <c r="B16">
        <v>15</v>
      </c>
      <c r="C16" t="s">
        <v>37</v>
      </c>
      <c r="D16" t="str">
        <f>INDEX(EVALUASI!F:CT,MATCH($C16,EVALUASI!F:F,0),93)</f>
        <v>Remedial</v>
      </c>
      <c r="F16" s="209">
        <f>ROWS($D$2:D16)</f>
        <v>15</v>
      </c>
      <c r="G16" s="210">
        <f t="shared" si="0"/>
        <v>15</v>
      </c>
      <c r="H16" s="210">
        <f t="shared" si="1"/>
        <v>37</v>
      </c>
      <c r="J16" t="str">
        <f t="shared" si="2"/>
        <v>MACHDARINI</v>
      </c>
    </row>
    <row r="17" spans="2:10" x14ac:dyDescent="0.25">
      <c r="B17">
        <v>16</v>
      </c>
      <c r="C17" t="s">
        <v>38</v>
      </c>
      <c r="D17" t="str">
        <f>INDEX(EVALUASI!F:CT,MATCH($C17,EVALUASI!F:F,0),93)</f>
        <v>Tuntas</v>
      </c>
      <c r="F17" s="209">
        <f>ROWS($D$2:D17)</f>
        <v>16</v>
      </c>
      <c r="G17" s="210" t="str">
        <f t="shared" si="0"/>
        <v/>
      </c>
      <c r="H17" s="210">
        <f t="shared" si="1"/>
        <v>38</v>
      </c>
      <c r="J17" t="str">
        <f t="shared" si="2"/>
        <v>MUHAMMAD ARSYAD</v>
      </c>
    </row>
    <row r="18" spans="2:10" x14ac:dyDescent="0.25">
      <c r="B18">
        <v>17</v>
      </c>
      <c r="C18" t="s">
        <v>39</v>
      </c>
      <c r="D18" t="str">
        <f>INDEX(EVALUASI!F:CT,MATCH($C18,EVALUASI!F:F,0),93)</f>
        <v>Remedial</v>
      </c>
      <c r="F18" s="209">
        <f>ROWS($D$2:D18)</f>
        <v>17</v>
      </c>
      <c r="G18" s="210">
        <f t="shared" si="0"/>
        <v>17</v>
      </c>
      <c r="H18" s="210">
        <f t="shared" si="1"/>
        <v>39</v>
      </c>
      <c r="J18" t="str">
        <f t="shared" si="2"/>
        <v>MUHAMMAD RIFKI</v>
      </c>
    </row>
    <row r="19" spans="2:10" x14ac:dyDescent="0.25">
      <c r="B19">
        <v>18</v>
      </c>
      <c r="C19" t="s">
        <v>40</v>
      </c>
      <c r="D19" t="str">
        <f>INDEX(EVALUASI!F:CT,MATCH($C19,EVALUASI!F:F,0),93)</f>
        <v>Remedial</v>
      </c>
      <c r="F19" s="209">
        <f>ROWS($D$2:D19)</f>
        <v>18</v>
      </c>
      <c r="G19" s="210">
        <f t="shared" si="0"/>
        <v>18</v>
      </c>
      <c r="H19" s="210">
        <f t="shared" si="1"/>
        <v>42</v>
      </c>
      <c r="J19" t="str">
        <f t="shared" si="2"/>
        <v>PUTRI JONIATI</v>
      </c>
    </row>
    <row r="20" spans="2:10" x14ac:dyDescent="0.25">
      <c r="B20">
        <v>19</v>
      </c>
      <c r="C20" t="s">
        <v>41</v>
      </c>
      <c r="D20" t="str">
        <f>INDEX(EVALUASI!F:CT,MATCH($C20,EVALUASI!F:F,0),93)</f>
        <v>Tuntas</v>
      </c>
      <c r="F20" s="209">
        <f>ROWS($D$2:D20)</f>
        <v>19</v>
      </c>
      <c r="G20" s="210" t="str">
        <f t="shared" si="0"/>
        <v/>
      </c>
      <c r="H20" s="210">
        <f t="shared" si="1"/>
        <v>46</v>
      </c>
      <c r="J20" t="str">
        <f t="shared" si="2"/>
        <v>TRIE UTAMI LESTARI</v>
      </c>
    </row>
    <row r="21" spans="2:10" x14ac:dyDescent="0.25">
      <c r="B21">
        <v>20</v>
      </c>
      <c r="C21" t="s">
        <v>42</v>
      </c>
      <c r="D21" t="str">
        <f>INDEX(EVALUASI!F:CT,MATCH($C21,EVALUASI!F:F,0),93)</f>
        <v>Remedial</v>
      </c>
      <c r="F21" s="209">
        <f>ROWS($D$2:D21)</f>
        <v>20</v>
      </c>
      <c r="G21" s="210">
        <f t="shared" si="0"/>
        <v>20</v>
      </c>
      <c r="H21" s="210">
        <f t="shared" si="1"/>
        <v>47</v>
      </c>
      <c r="J21" t="str">
        <f t="shared" si="2"/>
        <v>WENNI SUHARNI</v>
      </c>
    </row>
    <row r="22" spans="2:10" x14ac:dyDescent="0.25">
      <c r="B22">
        <v>21</v>
      </c>
      <c r="C22" t="s">
        <v>43</v>
      </c>
      <c r="D22" t="str">
        <f>INDEX(EVALUASI!F:CT,MATCH($C22,EVALUASI!F:F,0),93)</f>
        <v>Tuntas</v>
      </c>
      <c r="F22" s="209">
        <f>ROWS($D$2:D22)</f>
        <v>21</v>
      </c>
      <c r="G22" s="210" t="str">
        <f t="shared" si="0"/>
        <v/>
      </c>
      <c r="H22" s="210">
        <f t="shared" si="1"/>
        <v>49</v>
      </c>
      <c r="J22" t="str">
        <f t="shared" si="2"/>
        <v>YULIANA</v>
      </c>
    </row>
    <row r="23" spans="2:10" x14ac:dyDescent="0.25">
      <c r="B23">
        <v>22</v>
      </c>
      <c r="C23" t="s">
        <v>44</v>
      </c>
      <c r="D23" t="str">
        <f>INDEX(EVALUASI!F:CT,MATCH($C23,EVALUASI!F:F,0),93)</f>
        <v>Tuntas</v>
      </c>
      <c r="F23" s="209">
        <f>ROWS($D$2:D23)</f>
        <v>22</v>
      </c>
      <c r="G23" s="210" t="str">
        <f t="shared" si="0"/>
        <v/>
      </c>
      <c r="H23" s="210">
        <f t="shared" si="1"/>
        <v>50</v>
      </c>
      <c r="J23" t="str">
        <f t="shared" si="2"/>
        <v>RIAN NUR IBNU SANDI</v>
      </c>
    </row>
    <row r="24" spans="2:10" x14ac:dyDescent="0.25">
      <c r="B24">
        <v>23</v>
      </c>
      <c r="C24" t="s">
        <v>45</v>
      </c>
      <c r="D24" t="str">
        <f>INDEX(EVALUASI!F:CT,MATCH($C24,EVALUASI!F:F,0),93)</f>
        <v>Tuntas</v>
      </c>
      <c r="F24" s="209">
        <f>ROWS($D$2:D24)</f>
        <v>23</v>
      </c>
      <c r="G24" s="210" t="str">
        <f t="shared" si="0"/>
        <v/>
      </c>
      <c r="H24" s="210">
        <f t="shared" si="1"/>
        <v>54</v>
      </c>
      <c r="J24" t="str">
        <f t="shared" si="2"/>
        <v>AHMAD FIKRI AL MUBARAK</v>
      </c>
    </row>
    <row r="25" spans="2:10" x14ac:dyDescent="0.25">
      <c r="B25">
        <v>24</v>
      </c>
      <c r="C25" t="s">
        <v>46</v>
      </c>
      <c r="D25" t="str">
        <f>INDEX(EVALUASI!F:CT,MATCH($C25,EVALUASI!F:F,0),93)</f>
        <v>Tuntas</v>
      </c>
      <c r="F25" s="209">
        <f>ROWS($D$2:D25)</f>
        <v>24</v>
      </c>
      <c r="G25" s="210" t="str">
        <f t="shared" si="0"/>
        <v/>
      </c>
      <c r="H25" s="210">
        <f t="shared" si="1"/>
        <v>56</v>
      </c>
      <c r="J25" t="str">
        <f t="shared" si="2"/>
        <v>DELIYA</v>
      </c>
    </row>
    <row r="26" spans="2:10" x14ac:dyDescent="0.25">
      <c r="B26">
        <v>25</v>
      </c>
      <c r="C26" t="s">
        <v>47</v>
      </c>
      <c r="D26" t="str">
        <f>INDEX(EVALUASI!F:CT,MATCH($C26,EVALUASI!F:F,0),93)</f>
        <v>Tuntas</v>
      </c>
      <c r="F26" s="209">
        <f>ROWS($D$2:D26)</f>
        <v>25</v>
      </c>
      <c r="G26" s="210" t="str">
        <f t="shared" si="0"/>
        <v/>
      </c>
      <c r="H26" s="210">
        <f t="shared" si="1"/>
        <v>57</v>
      </c>
      <c r="J26" t="str">
        <f t="shared" si="2"/>
        <v>DILA ZULFIANA</v>
      </c>
    </row>
    <row r="27" spans="2:10" x14ac:dyDescent="0.25">
      <c r="B27">
        <v>26</v>
      </c>
      <c r="C27" t="s">
        <v>48</v>
      </c>
      <c r="D27" t="str">
        <f>INDEX(EVALUASI!F:CT,MATCH($C27,EVALUASI!F:F,0),93)</f>
        <v>Tuntas</v>
      </c>
      <c r="F27" s="209">
        <f>ROWS($D$2:D27)</f>
        <v>26</v>
      </c>
      <c r="G27" s="210" t="str">
        <f t="shared" si="0"/>
        <v/>
      </c>
      <c r="H27" s="210">
        <f t="shared" si="1"/>
        <v>58</v>
      </c>
      <c r="J27" t="str">
        <f t="shared" si="2"/>
        <v>EFNI HARYANI</v>
      </c>
    </row>
    <row r="28" spans="2:10" x14ac:dyDescent="0.25">
      <c r="B28">
        <v>27</v>
      </c>
      <c r="C28" t="s">
        <v>49</v>
      </c>
      <c r="D28" t="str">
        <f>INDEX(EVALUASI!F:CT,MATCH($C28,EVALUASI!F:F,0),93)</f>
        <v>Remedial</v>
      </c>
      <c r="F28" s="209">
        <f>ROWS($D$2:D28)</f>
        <v>27</v>
      </c>
      <c r="G28" s="210">
        <f t="shared" si="0"/>
        <v>27</v>
      </c>
      <c r="H28" s="210">
        <f t="shared" si="1"/>
        <v>61</v>
      </c>
      <c r="J28" t="str">
        <f t="shared" si="2"/>
        <v>HILDA NATASIA AZNI</v>
      </c>
    </row>
    <row r="29" spans="2:10" x14ac:dyDescent="0.25">
      <c r="B29">
        <v>28</v>
      </c>
      <c r="C29" t="s">
        <v>50</v>
      </c>
      <c r="D29" t="str">
        <f>INDEX(EVALUASI!F:CT,MATCH($C29,EVALUASI!F:F,0),93)</f>
        <v>Tuntas</v>
      </c>
      <c r="F29" s="209">
        <f>ROWS($D$2:D29)</f>
        <v>28</v>
      </c>
      <c r="G29" s="210" t="str">
        <f t="shared" si="0"/>
        <v/>
      </c>
      <c r="H29" s="210">
        <f t="shared" si="1"/>
        <v>75</v>
      </c>
      <c r="J29" t="str">
        <f t="shared" si="2"/>
        <v>TANIA WULANDARI</v>
      </c>
    </row>
    <row r="30" spans="2:10" x14ac:dyDescent="0.25">
      <c r="B30">
        <v>29</v>
      </c>
      <c r="C30" t="s">
        <v>51</v>
      </c>
      <c r="D30" t="str">
        <f>INDEX(EVALUASI!F:CT,MATCH($C30,EVALUASI!F:F,0),93)</f>
        <v>Remedial</v>
      </c>
      <c r="F30" s="209">
        <f>ROWS($D$2:D30)</f>
        <v>29</v>
      </c>
      <c r="G30" s="210">
        <f t="shared" si="0"/>
        <v>29</v>
      </c>
      <c r="H30" s="210">
        <f t="shared" si="1"/>
        <v>77</v>
      </c>
      <c r="J30" t="str">
        <f t="shared" si="2"/>
        <v>WINKA YUSIMADES</v>
      </c>
    </row>
    <row r="31" spans="2:10" x14ac:dyDescent="0.25">
      <c r="B31">
        <v>30</v>
      </c>
      <c r="C31" t="s">
        <v>52</v>
      </c>
      <c r="D31" t="str">
        <f>INDEX(EVALUASI!F:CT,MATCH($C31,EVALUASI!F:F,0),93)</f>
        <v>Tuntas</v>
      </c>
      <c r="F31" s="209">
        <f>ROWS($D$2:D31)</f>
        <v>30</v>
      </c>
      <c r="G31" s="210" t="str">
        <f t="shared" si="0"/>
        <v/>
      </c>
      <c r="H31" s="210">
        <f t="shared" si="1"/>
        <v>78</v>
      </c>
      <c r="J31" t="str">
        <f t="shared" si="2"/>
        <v>LATHIPAH</v>
      </c>
    </row>
    <row r="32" spans="2:10" x14ac:dyDescent="0.25">
      <c r="B32">
        <v>31</v>
      </c>
      <c r="C32" t="s">
        <v>53</v>
      </c>
      <c r="D32" t="str">
        <f>INDEX(EVALUASI!F:CT,MATCH($C32,EVALUASI!F:F,0),93)</f>
        <v>Tuntas</v>
      </c>
      <c r="F32" s="209">
        <f>ROWS($D$2:D32)</f>
        <v>31</v>
      </c>
      <c r="G32" s="210" t="str">
        <f t="shared" si="0"/>
        <v/>
      </c>
      <c r="H32" s="210">
        <f t="shared" si="1"/>
        <v>79</v>
      </c>
      <c r="J32" t="str">
        <f t="shared" si="2"/>
        <v>SITI HAJARIA</v>
      </c>
    </row>
    <row r="33" spans="2:10" x14ac:dyDescent="0.25">
      <c r="B33">
        <v>32</v>
      </c>
      <c r="C33" t="s">
        <v>54</v>
      </c>
      <c r="D33" t="str">
        <f>INDEX(EVALUASI!F:CT,MATCH($C33,EVALUASI!F:F,0),93)</f>
        <v>Tuntas</v>
      </c>
      <c r="F33" s="209">
        <f>ROWS($D$2:D33)</f>
        <v>32</v>
      </c>
      <c r="G33" s="210" t="str">
        <f t="shared" si="0"/>
        <v/>
      </c>
      <c r="H33" s="210">
        <f t="shared" si="1"/>
        <v>83</v>
      </c>
      <c r="J33" t="str">
        <f t="shared" si="2"/>
        <v>FANISA KHAIRIDA</v>
      </c>
    </row>
    <row r="34" spans="2:10" x14ac:dyDescent="0.25">
      <c r="B34">
        <v>33</v>
      </c>
      <c r="C34" t="s">
        <v>55</v>
      </c>
      <c r="D34" t="str">
        <f>INDEX(EVALUASI!F:CT,MATCH($C34,EVALUASI!F:F,0),93)</f>
        <v>Tuntas</v>
      </c>
      <c r="F34" s="209">
        <f>ROWS($D$2:D34)</f>
        <v>33</v>
      </c>
      <c r="G34" s="210" t="str">
        <f t="shared" ref="G34:G65" si="3">IF(ISNUMBER(SEARCH($J$1,D34)),F34,"")</f>
        <v/>
      </c>
      <c r="H34" s="210">
        <f t="shared" ref="H34:H65" si="4">IFERROR(SMALL(G:G,F34),"")</f>
        <v>84</v>
      </c>
      <c r="J34" t="str">
        <f t="shared" ref="J34:J65" si="5">IFERROR(INDEX(B:D,MATCH($H34,F:F,0),2),"")</f>
        <v>FITRIA NINGSIH</v>
      </c>
    </row>
    <row r="35" spans="2:10" x14ac:dyDescent="0.25">
      <c r="B35">
        <v>34</v>
      </c>
      <c r="C35" t="s">
        <v>56</v>
      </c>
      <c r="D35" t="str">
        <f>INDEX(EVALUASI!F:CT,MATCH($C35,EVALUASI!F:F,0),93)</f>
        <v>Tuntas</v>
      </c>
      <c r="F35" s="209">
        <f>ROWS($D$2:D35)</f>
        <v>34</v>
      </c>
      <c r="G35" s="210" t="str">
        <f t="shared" si="3"/>
        <v/>
      </c>
      <c r="H35" s="210">
        <f t="shared" si="4"/>
        <v>85</v>
      </c>
      <c r="J35" t="str">
        <f t="shared" si="5"/>
        <v>GUSMIADI</v>
      </c>
    </row>
    <row r="36" spans="2:10" x14ac:dyDescent="0.25">
      <c r="B36">
        <v>35</v>
      </c>
      <c r="C36" t="s">
        <v>57</v>
      </c>
      <c r="D36" t="str">
        <f>INDEX(EVALUASI!F:CT,MATCH($C36,EVALUASI!F:F,0),93)</f>
        <v>Remedial</v>
      </c>
      <c r="F36" s="209">
        <f>ROWS($D$2:D36)</f>
        <v>35</v>
      </c>
      <c r="G36" s="210">
        <f t="shared" si="3"/>
        <v>35</v>
      </c>
      <c r="H36" s="210">
        <f t="shared" si="4"/>
        <v>86</v>
      </c>
      <c r="J36" t="str">
        <f t="shared" si="5"/>
        <v>HADILAH RIZKY KHAIRUNNISA</v>
      </c>
    </row>
    <row r="37" spans="2:10" x14ac:dyDescent="0.25">
      <c r="B37">
        <v>36</v>
      </c>
      <c r="C37" t="s">
        <v>58</v>
      </c>
      <c r="D37" t="str">
        <f>INDEX(EVALUASI!F:CT,MATCH($C37,EVALUASI!F:F,0),93)</f>
        <v>Remedial</v>
      </c>
      <c r="F37" s="209">
        <f>ROWS($D$2:D37)</f>
        <v>36</v>
      </c>
      <c r="G37" s="210">
        <f t="shared" si="3"/>
        <v>36</v>
      </c>
      <c r="H37" s="210">
        <f t="shared" si="4"/>
        <v>87</v>
      </c>
      <c r="J37" t="str">
        <f t="shared" si="5"/>
        <v>JOEDY ANDRIAN</v>
      </c>
    </row>
    <row r="38" spans="2:10" x14ac:dyDescent="0.25">
      <c r="B38">
        <v>37</v>
      </c>
      <c r="C38" t="s">
        <v>59</v>
      </c>
      <c r="D38" t="str">
        <f>INDEX(EVALUASI!F:CT,MATCH($C38,EVALUASI!F:F,0),93)</f>
        <v>Remedial</v>
      </c>
      <c r="F38" s="209">
        <f>ROWS($D$2:D38)</f>
        <v>37</v>
      </c>
      <c r="G38" s="210">
        <f t="shared" si="3"/>
        <v>37</v>
      </c>
      <c r="H38" s="210">
        <f t="shared" si="4"/>
        <v>91</v>
      </c>
      <c r="J38" t="str">
        <f t="shared" si="5"/>
        <v>MAYANG MELISTY</v>
      </c>
    </row>
    <row r="39" spans="2:10" x14ac:dyDescent="0.25">
      <c r="B39">
        <v>38</v>
      </c>
      <c r="C39" t="s">
        <v>60</v>
      </c>
      <c r="D39" t="str">
        <f>INDEX(EVALUASI!F:CT,MATCH($C39,EVALUASI!F:F,0),93)</f>
        <v>Remedial</v>
      </c>
      <c r="F39" s="209">
        <f>ROWS($D$2:D39)</f>
        <v>38</v>
      </c>
      <c r="G39" s="210">
        <f t="shared" si="3"/>
        <v>38</v>
      </c>
      <c r="H39" s="210">
        <f t="shared" si="4"/>
        <v>93</v>
      </c>
      <c r="J39" t="str">
        <f t="shared" si="5"/>
        <v>NUR ISTIKA ANGGRAINI</v>
      </c>
    </row>
    <row r="40" spans="2:10" x14ac:dyDescent="0.25">
      <c r="B40">
        <v>39</v>
      </c>
      <c r="C40" t="s">
        <v>61</v>
      </c>
      <c r="D40" t="str">
        <f>INDEX(EVALUASI!F:CT,MATCH($C40,EVALUASI!F:F,0),93)</f>
        <v>Remedial</v>
      </c>
      <c r="F40" s="209">
        <f>ROWS($D$2:D40)</f>
        <v>39</v>
      </c>
      <c r="G40" s="210">
        <f t="shared" si="3"/>
        <v>39</v>
      </c>
      <c r="H40" s="210">
        <f t="shared" si="4"/>
        <v>96</v>
      </c>
      <c r="J40" t="str">
        <f t="shared" si="5"/>
        <v>RIZKY MASRIDHO</v>
      </c>
    </row>
    <row r="41" spans="2:10" x14ac:dyDescent="0.25">
      <c r="B41">
        <v>40</v>
      </c>
      <c r="C41" t="s">
        <v>62</v>
      </c>
      <c r="D41" t="str">
        <f>INDEX(EVALUASI!F:CT,MATCH($C41,EVALUASI!F:F,0),93)</f>
        <v>Tuntas</v>
      </c>
      <c r="F41" s="209">
        <f>ROWS($D$2:D41)</f>
        <v>40</v>
      </c>
      <c r="G41" s="210" t="str">
        <f t="shared" si="3"/>
        <v/>
      </c>
      <c r="H41" s="210">
        <f t="shared" si="4"/>
        <v>98</v>
      </c>
      <c r="J41" t="str">
        <f t="shared" si="5"/>
        <v>SYAHRIL RAMADHANA</v>
      </c>
    </row>
    <row r="42" spans="2:10" x14ac:dyDescent="0.25">
      <c r="B42">
        <v>41</v>
      </c>
      <c r="C42" t="s">
        <v>63</v>
      </c>
      <c r="D42" t="str">
        <f>INDEX(EVALUASI!F:CT,MATCH($C42,EVALUASI!F:F,0),93)</f>
        <v>Tuntas</v>
      </c>
      <c r="F42" s="209">
        <f>ROWS($D$2:D42)</f>
        <v>41</v>
      </c>
      <c r="G42" s="210" t="str">
        <f t="shared" si="3"/>
        <v/>
      </c>
      <c r="H42" s="210">
        <f t="shared" si="4"/>
        <v>99</v>
      </c>
      <c r="J42" t="str">
        <f t="shared" si="5"/>
        <v>WAHYU ADITIA SAPUTRA</v>
      </c>
    </row>
    <row r="43" spans="2:10" x14ac:dyDescent="0.25">
      <c r="B43">
        <v>42</v>
      </c>
      <c r="C43" t="s">
        <v>64</v>
      </c>
      <c r="D43" t="str">
        <f>INDEX(EVALUASI!F:CT,MATCH($C43,EVALUASI!F:F,0),93)</f>
        <v>Remedial</v>
      </c>
      <c r="F43" s="209">
        <f>ROWS($D$2:D43)</f>
        <v>42</v>
      </c>
      <c r="G43" s="210">
        <f t="shared" si="3"/>
        <v>42</v>
      </c>
      <c r="H43" s="210">
        <f t="shared" si="4"/>
        <v>100</v>
      </c>
      <c r="J43" t="str">
        <f t="shared" si="5"/>
        <v>WINNA APRIANA</v>
      </c>
    </row>
    <row r="44" spans="2:10" x14ac:dyDescent="0.25">
      <c r="B44">
        <v>43</v>
      </c>
      <c r="C44" t="s">
        <v>65</v>
      </c>
      <c r="D44" t="str">
        <f>INDEX(EVALUASI!F:CT,MATCH($C44,EVALUASI!F:F,0),93)</f>
        <v>Tuntas</v>
      </c>
      <c r="F44" s="209">
        <f>ROWS($D$2:D44)</f>
        <v>43</v>
      </c>
      <c r="G44" s="210" t="str">
        <f t="shared" si="3"/>
        <v/>
      </c>
      <c r="H44" s="210">
        <f t="shared" si="4"/>
        <v>102</v>
      </c>
      <c r="J44" t="str">
        <f t="shared" si="5"/>
        <v>ZULFATUL MAULA</v>
      </c>
    </row>
    <row r="45" spans="2:10" x14ac:dyDescent="0.25">
      <c r="B45">
        <v>44</v>
      </c>
      <c r="C45" t="s">
        <v>66</v>
      </c>
      <c r="D45" t="str">
        <f>INDEX(EVALUASI!F:CT,MATCH($C45,EVALUASI!F:F,0),93)</f>
        <v>Tuntas</v>
      </c>
      <c r="F45" s="209">
        <f>ROWS($D$2:D45)</f>
        <v>44</v>
      </c>
      <c r="G45" s="210" t="str">
        <f t="shared" si="3"/>
        <v/>
      </c>
      <c r="H45" s="210" t="str">
        <f t="shared" si="4"/>
        <v/>
      </c>
      <c r="J45" t="str">
        <f t="shared" si="5"/>
        <v/>
      </c>
    </row>
    <row r="46" spans="2:10" x14ac:dyDescent="0.25">
      <c r="B46">
        <v>45</v>
      </c>
      <c r="C46" t="s">
        <v>67</v>
      </c>
      <c r="D46" t="str">
        <f>INDEX(EVALUASI!F:CT,MATCH($C46,EVALUASI!F:F,0),93)</f>
        <v>Tuntas</v>
      </c>
      <c r="F46" s="209">
        <f>ROWS($D$2:D46)</f>
        <v>45</v>
      </c>
      <c r="G46" s="210" t="str">
        <f t="shared" si="3"/>
        <v/>
      </c>
      <c r="H46" s="210" t="str">
        <f t="shared" si="4"/>
        <v/>
      </c>
      <c r="J46" t="str">
        <f t="shared" si="5"/>
        <v/>
      </c>
    </row>
    <row r="47" spans="2:10" x14ac:dyDescent="0.25">
      <c r="B47">
        <v>46</v>
      </c>
      <c r="C47" t="s">
        <v>68</v>
      </c>
      <c r="D47" t="str">
        <f>INDEX(EVALUASI!F:CT,MATCH($C47,EVALUASI!F:F,0),93)</f>
        <v>Remedial</v>
      </c>
      <c r="F47" s="209">
        <f>ROWS($D$2:D47)</f>
        <v>46</v>
      </c>
      <c r="G47" s="210">
        <f t="shared" si="3"/>
        <v>46</v>
      </c>
      <c r="H47" s="210" t="str">
        <f t="shared" si="4"/>
        <v/>
      </c>
      <c r="J47" t="str">
        <f t="shared" si="5"/>
        <v/>
      </c>
    </row>
    <row r="48" spans="2:10" x14ac:dyDescent="0.25">
      <c r="B48">
        <v>47</v>
      </c>
      <c r="C48" t="s">
        <v>69</v>
      </c>
      <c r="D48" t="str">
        <f>INDEX(EVALUASI!F:CT,MATCH($C48,EVALUASI!F:F,0),93)</f>
        <v>Remedial</v>
      </c>
      <c r="F48" s="209">
        <f>ROWS($D$2:D48)</f>
        <v>47</v>
      </c>
      <c r="G48" s="210">
        <f t="shared" si="3"/>
        <v>47</v>
      </c>
      <c r="H48" s="210" t="str">
        <f t="shared" si="4"/>
        <v/>
      </c>
      <c r="J48" t="str">
        <f t="shared" si="5"/>
        <v/>
      </c>
    </row>
    <row r="49" spans="2:10" x14ac:dyDescent="0.25">
      <c r="B49">
        <v>48</v>
      </c>
      <c r="C49" t="s">
        <v>70</v>
      </c>
      <c r="D49" t="str">
        <f>INDEX(EVALUASI!F:CT,MATCH($C49,EVALUASI!F:F,0),93)</f>
        <v>Tuntas</v>
      </c>
      <c r="F49" s="209">
        <f>ROWS($D$2:D49)</f>
        <v>48</v>
      </c>
      <c r="G49" s="210" t="str">
        <f t="shared" si="3"/>
        <v/>
      </c>
      <c r="H49" s="210" t="str">
        <f t="shared" si="4"/>
        <v/>
      </c>
      <c r="J49" t="str">
        <f t="shared" si="5"/>
        <v/>
      </c>
    </row>
    <row r="50" spans="2:10" x14ac:dyDescent="0.25">
      <c r="B50">
        <v>49</v>
      </c>
      <c r="C50" t="s">
        <v>71</v>
      </c>
      <c r="D50" t="str">
        <f>INDEX(EVALUASI!F:CT,MATCH($C50,EVALUASI!F:F,0),93)</f>
        <v>Remedial</v>
      </c>
      <c r="F50" s="209">
        <f>ROWS($D$2:D50)</f>
        <v>49</v>
      </c>
      <c r="G50" s="210">
        <f t="shared" si="3"/>
        <v>49</v>
      </c>
      <c r="H50" s="210" t="str">
        <f t="shared" si="4"/>
        <v/>
      </c>
      <c r="J50" t="str">
        <f t="shared" si="5"/>
        <v/>
      </c>
    </row>
    <row r="51" spans="2:10" x14ac:dyDescent="0.25">
      <c r="B51">
        <v>50</v>
      </c>
      <c r="C51" t="s">
        <v>72</v>
      </c>
      <c r="D51" t="str">
        <f>INDEX(EVALUASI!F:CT,MATCH($C51,EVALUASI!F:F,0),93)</f>
        <v>Remedial</v>
      </c>
      <c r="F51" s="209">
        <f>ROWS($D$2:D51)</f>
        <v>50</v>
      </c>
      <c r="G51" s="210">
        <f t="shared" si="3"/>
        <v>50</v>
      </c>
      <c r="H51" s="210" t="str">
        <f t="shared" si="4"/>
        <v/>
      </c>
      <c r="J51" t="str">
        <f t="shared" si="5"/>
        <v/>
      </c>
    </row>
    <row r="52" spans="2:10" x14ac:dyDescent="0.25">
      <c r="B52">
        <v>51</v>
      </c>
      <c r="C52" t="s">
        <v>73</v>
      </c>
      <c r="D52" t="str">
        <f>INDEX(EVALUASI!F:CT,MATCH($C52,EVALUASI!F:F,0),93)</f>
        <v>Tuntas</v>
      </c>
      <c r="F52" s="209">
        <f>ROWS($D$2:D52)</f>
        <v>51</v>
      </c>
      <c r="G52" s="210" t="str">
        <f t="shared" si="3"/>
        <v/>
      </c>
      <c r="H52" s="210" t="str">
        <f t="shared" si="4"/>
        <v/>
      </c>
      <c r="J52" t="str">
        <f t="shared" si="5"/>
        <v/>
      </c>
    </row>
    <row r="53" spans="2:10" x14ac:dyDescent="0.25">
      <c r="B53">
        <v>52</v>
      </c>
      <c r="C53" t="s">
        <v>126</v>
      </c>
      <c r="D53" t="str">
        <f>INDEX(EVALUASI!F:CT,MATCH($C53,EVALUASI!F:F,0),93)</f>
        <v>Tuntas</v>
      </c>
      <c r="F53" s="209">
        <f>ROWS($D$2:D53)</f>
        <v>52</v>
      </c>
      <c r="G53" s="210" t="str">
        <f t="shared" si="3"/>
        <v/>
      </c>
      <c r="H53" s="210" t="str">
        <f t="shared" si="4"/>
        <v/>
      </c>
      <c r="J53" t="str">
        <f t="shared" si="5"/>
        <v/>
      </c>
    </row>
    <row r="54" spans="2:10" x14ac:dyDescent="0.25">
      <c r="B54">
        <v>53</v>
      </c>
      <c r="C54" t="s">
        <v>74</v>
      </c>
      <c r="D54" t="str">
        <f>INDEX(EVALUASI!F:CT,MATCH($C54,EVALUASI!F:F,0),93)</f>
        <v>Tuntas</v>
      </c>
      <c r="F54" s="209">
        <f>ROWS($D$2:D54)</f>
        <v>53</v>
      </c>
      <c r="G54" s="210" t="str">
        <f t="shared" si="3"/>
        <v/>
      </c>
      <c r="H54" s="210" t="str">
        <f t="shared" si="4"/>
        <v/>
      </c>
      <c r="J54" t="str">
        <f t="shared" si="5"/>
        <v/>
      </c>
    </row>
    <row r="55" spans="2:10" x14ac:dyDescent="0.25">
      <c r="B55">
        <v>54</v>
      </c>
      <c r="C55" t="s">
        <v>75</v>
      </c>
      <c r="D55" t="str">
        <f>INDEX(EVALUASI!F:CT,MATCH($C55,EVALUASI!F:F,0),93)</f>
        <v>Remedial</v>
      </c>
      <c r="F55" s="209">
        <f>ROWS($D$2:D55)</f>
        <v>54</v>
      </c>
      <c r="G55" s="210">
        <f t="shared" si="3"/>
        <v>54</v>
      </c>
      <c r="H55" s="210" t="str">
        <f t="shared" si="4"/>
        <v/>
      </c>
      <c r="J55" t="str">
        <f t="shared" si="5"/>
        <v/>
      </c>
    </row>
    <row r="56" spans="2:10" x14ac:dyDescent="0.25">
      <c r="B56">
        <v>55</v>
      </c>
      <c r="C56" t="s">
        <v>76</v>
      </c>
      <c r="D56" t="str">
        <f>INDEX(EVALUASI!F:CT,MATCH($C56,EVALUASI!F:F,0),93)</f>
        <v>Tuntas</v>
      </c>
      <c r="F56" s="209">
        <f>ROWS($D$2:D56)</f>
        <v>55</v>
      </c>
      <c r="G56" s="210" t="str">
        <f t="shared" si="3"/>
        <v/>
      </c>
      <c r="H56" s="210" t="str">
        <f t="shared" si="4"/>
        <v/>
      </c>
      <c r="J56" t="str">
        <f t="shared" si="5"/>
        <v/>
      </c>
    </row>
    <row r="57" spans="2:10" x14ac:dyDescent="0.25">
      <c r="B57">
        <v>56</v>
      </c>
      <c r="C57" t="s">
        <v>77</v>
      </c>
      <c r="D57" t="str">
        <f>INDEX(EVALUASI!F:CT,MATCH($C57,EVALUASI!F:F,0),93)</f>
        <v>Remedial</v>
      </c>
      <c r="F57" s="209">
        <f>ROWS($D$2:D57)</f>
        <v>56</v>
      </c>
      <c r="G57" s="210">
        <f t="shared" si="3"/>
        <v>56</v>
      </c>
      <c r="H57" s="210" t="str">
        <f t="shared" si="4"/>
        <v/>
      </c>
      <c r="J57" t="str">
        <f t="shared" si="5"/>
        <v/>
      </c>
    </row>
    <row r="58" spans="2:10" x14ac:dyDescent="0.25">
      <c r="B58">
        <v>57</v>
      </c>
      <c r="C58" t="s">
        <v>78</v>
      </c>
      <c r="D58" t="str">
        <f>INDEX(EVALUASI!F:CT,MATCH($C58,EVALUASI!F:F,0),93)</f>
        <v>Remedial</v>
      </c>
      <c r="F58" s="209">
        <f>ROWS($D$2:D58)</f>
        <v>57</v>
      </c>
      <c r="G58" s="210">
        <f t="shared" si="3"/>
        <v>57</v>
      </c>
      <c r="H58" s="210" t="str">
        <f t="shared" si="4"/>
        <v/>
      </c>
      <c r="J58" t="str">
        <f t="shared" si="5"/>
        <v/>
      </c>
    </row>
    <row r="59" spans="2:10" x14ac:dyDescent="0.25">
      <c r="B59">
        <v>58</v>
      </c>
      <c r="C59" t="s">
        <v>79</v>
      </c>
      <c r="D59" t="str">
        <f>INDEX(EVALUASI!F:CT,MATCH($C59,EVALUASI!F:F,0),93)</f>
        <v>Remedial</v>
      </c>
      <c r="F59" s="209">
        <f>ROWS($D$2:D59)</f>
        <v>58</v>
      </c>
      <c r="G59" s="210">
        <f t="shared" si="3"/>
        <v>58</v>
      </c>
      <c r="H59" s="210" t="str">
        <f t="shared" si="4"/>
        <v/>
      </c>
      <c r="J59" t="str">
        <f t="shared" si="5"/>
        <v/>
      </c>
    </row>
    <row r="60" spans="2:10" x14ac:dyDescent="0.25">
      <c r="B60">
        <v>59</v>
      </c>
      <c r="C60" t="s">
        <v>80</v>
      </c>
      <c r="D60" t="str">
        <f>INDEX(EVALUASI!F:CT,MATCH($C60,EVALUASI!F:F,0),93)</f>
        <v>Tuntas</v>
      </c>
      <c r="F60" s="209">
        <f>ROWS($D$2:D60)</f>
        <v>59</v>
      </c>
      <c r="G60" s="210" t="str">
        <f t="shared" si="3"/>
        <v/>
      </c>
      <c r="H60" s="210" t="str">
        <f t="shared" si="4"/>
        <v/>
      </c>
      <c r="J60" t="str">
        <f t="shared" si="5"/>
        <v/>
      </c>
    </row>
    <row r="61" spans="2:10" x14ac:dyDescent="0.25">
      <c r="B61">
        <v>60</v>
      </c>
      <c r="C61" t="s">
        <v>81</v>
      </c>
      <c r="D61" t="str">
        <f>INDEX(EVALUASI!F:CT,MATCH($C61,EVALUASI!F:F,0),93)</f>
        <v>Tuntas</v>
      </c>
      <c r="F61" s="209">
        <f>ROWS($D$2:D61)</f>
        <v>60</v>
      </c>
      <c r="G61" s="210" t="str">
        <f t="shared" si="3"/>
        <v/>
      </c>
      <c r="H61" s="210" t="str">
        <f t="shared" si="4"/>
        <v/>
      </c>
      <c r="J61" t="str">
        <f t="shared" si="5"/>
        <v/>
      </c>
    </row>
    <row r="62" spans="2:10" x14ac:dyDescent="0.25">
      <c r="B62">
        <v>61</v>
      </c>
      <c r="C62" t="s">
        <v>82</v>
      </c>
      <c r="D62" t="str">
        <f>INDEX(EVALUASI!F:CT,MATCH($C62,EVALUASI!F:F,0),93)</f>
        <v>Remedial</v>
      </c>
      <c r="F62" s="209">
        <f>ROWS($D$2:D62)</f>
        <v>61</v>
      </c>
      <c r="G62" s="210">
        <f t="shared" si="3"/>
        <v>61</v>
      </c>
      <c r="H62" s="210" t="str">
        <f t="shared" si="4"/>
        <v/>
      </c>
      <c r="J62" t="str">
        <f t="shared" si="5"/>
        <v/>
      </c>
    </row>
    <row r="63" spans="2:10" x14ac:dyDescent="0.25">
      <c r="B63">
        <v>62</v>
      </c>
      <c r="C63" t="s">
        <v>83</v>
      </c>
      <c r="D63" t="str">
        <f>INDEX(EVALUASI!F:CT,MATCH($C63,EVALUASI!F:F,0),93)</f>
        <v>Pengayaan</v>
      </c>
      <c r="F63" s="209">
        <f>ROWS($D$2:D63)</f>
        <v>62</v>
      </c>
      <c r="G63" s="210" t="str">
        <f t="shared" si="3"/>
        <v/>
      </c>
      <c r="H63" s="210" t="str">
        <f t="shared" si="4"/>
        <v/>
      </c>
      <c r="J63" t="str">
        <f t="shared" si="5"/>
        <v/>
      </c>
    </row>
    <row r="64" spans="2:10" x14ac:dyDescent="0.25">
      <c r="B64">
        <v>63</v>
      </c>
      <c r="C64" t="s">
        <v>84</v>
      </c>
      <c r="D64" t="str">
        <f>INDEX(EVALUASI!F:CT,MATCH($C64,EVALUASI!F:F,0),93)</f>
        <v>Tuntas</v>
      </c>
      <c r="F64" s="209">
        <f>ROWS($D$2:D64)</f>
        <v>63</v>
      </c>
      <c r="G64" s="210" t="str">
        <f t="shared" si="3"/>
        <v/>
      </c>
      <c r="H64" s="210" t="str">
        <f t="shared" si="4"/>
        <v/>
      </c>
      <c r="J64" t="str">
        <f t="shared" si="5"/>
        <v/>
      </c>
    </row>
    <row r="65" spans="2:10" x14ac:dyDescent="0.25">
      <c r="B65">
        <v>64</v>
      </c>
      <c r="C65" t="s">
        <v>85</v>
      </c>
      <c r="D65" t="str">
        <f>INDEX(EVALUASI!F:CT,MATCH($C65,EVALUASI!F:F,0),93)</f>
        <v>Tuntas</v>
      </c>
      <c r="F65" s="209">
        <f>ROWS($D$2:D65)</f>
        <v>64</v>
      </c>
      <c r="G65" s="210" t="str">
        <f t="shared" si="3"/>
        <v/>
      </c>
      <c r="H65" s="210" t="str">
        <f t="shared" si="4"/>
        <v/>
      </c>
      <c r="J65" t="str">
        <f t="shared" si="5"/>
        <v/>
      </c>
    </row>
    <row r="66" spans="2:10" x14ac:dyDescent="0.25">
      <c r="B66">
        <v>65</v>
      </c>
      <c r="C66" t="s">
        <v>86</v>
      </c>
      <c r="D66" t="str">
        <f>INDEX(EVALUASI!F:CT,MATCH($C66,EVALUASI!F:F,0),93)</f>
        <v>Tuntas</v>
      </c>
      <c r="F66" s="209">
        <f>ROWS($D$2:D66)</f>
        <v>65</v>
      </c>
      <c r="G66" s="210" t="str">
        <f t="shared" ref="G66:G97" si="6">IF(ISNUMBER(SEARCH($J$1,D66)),F66,"")</f>
        <v/>
      </c>
      <c r="H66" s="210" t="str">
        <f t="shared" ref="H66:H97" si="7">IFERROR(SMALL(G:G,F66),"")</f>
        <v/>
      </c>
      <c r="J66" t="str">
        <f t="shared" ref="J66:J97" si="8">IFERROR(INDEX(B:D,MATCH($H66,F:F,0),2),"")</f>
        <v/>
      </c>
    </row>
    <row r="67" spans="2:10" x14ac:dyDescent="0.25">
      <c r="B67">
        <v>66</v>
      </c>
      <c r="C67" t="s">
        <v>87</v>
      </c>
      <c r="D67" t="str">
        <f>INDEX(EVALUASI!F:CT,MATCH($C67,EVALUASI!F:F,0),93)</f>
        <v>Tuntas</v>
      </c>
      <c r="F67" s="209">
        <f>ROWS($D$2:D67)</f>
        <v>66</v>
      </c>
      <c r="G67" s="210" t="str">
        <f t="shared" si="6"/>
        <v/>
      </c>
      <c r="H67" s="210" t="str">
        <f t="shared" si="7"/>
        <v/>
      </c>
      <c r="J67" t="str">
        <f t="shared" si="8"/>
        <v/>
      </c>
    </row>
    <row r="68" spans="2:10" x14ac:dyDescent="0.25">
      <c r="B68">
        <v>67</v>
      </c>
      <c r="C68" t="s">
        <v>88</v>
      </c>
      <c r="D68" t="str">
        <f>INDEX(EVALUASI!F:CT,MATCH($C68,EVALUASI!F:F,0),93)</f>
        <v>Tuntas</v>
      </c>
      <c r="F68" s="209">
        <f>ROWS($D$2:D68)</f>
        <v>67</v>
      </c>
      <c r="G68" s="210" t="str">
        <f t="shared" si="6"/>
        <v/>
      </c>
      <c r="H68" s="210" t="str">
        <f t="shared" si="7"/>
        <v/>
      </c>
      <c r="J68" t="str">
        <f t="shared" si="8"/>
        <v/>
      </c>
    </row>
    <row r="69" spans="2:10" x14ac:dyDescent="0.25">
      <c r="B69">
        <v>68</v>
      </c>
      <c r="C69" t="s">
        <v>89</v>
      </c>
      <c r="D69" t="str">
        <f>INDEX(EVALUASI!F:CT,MATCH($C69,EVALUASI!F:F,0),93)</f>
        <v>Pengayaan</v>
      </c>
      <c r="F69" s="209">
        <f>ROWS($D$2:D69)</f>
        <v>68</v>
      </c>
      <c r="G69" s="210" t="str">
        <f t="shared" si="6"/>
        <v/>
      </c>
      <c r="H69" s="210" t="str">
        <f t="shared" si="7"/>
        <v/>
      </c>
      <c r="J69" t="str">
        <f t="shared" si="8"/>
        <v/>
      </c>
    </row>
    <row r="70" spans="2:10" x14ac:dyDescent="0.25">
      <c r="B70">
        <v>69</v>
      </c>
      <c r="C70" t="s">
        <v>90</v>
      </c>
      <c r="D70" t="str">
        <f>INDEX(EVALUASI!F:CT,MATCH($C70,EVALUASI!F:F,0),93)</f>
        <v>Tuntas</v>
      </c>
      <c r="F70" s="209">
        <f>ROWS($D$2:D70)</f>
        <v>69</v>
      </c>
      <c r="G70" s="210" t="str">
        <f t="shared" si="6"/>
        <v/>
      </c>
      <c r="H70" s="210" t="str">
        <f t="shared" si="7"/>
        <v/>
      </c>
      <c r="J70" t="str">
        <f t="shared" si="8"/>
        <v/>
      </c>
    </row>
    <row r="71" spans="2:10" x14ac:dyDescent="0.25">
      <c r="B71">
        <v>70</v>
      </c>
      <c r="C71" t="s">
        <v>91</v>
      </c>
      <c r="D71" t="str">
        <f>INDEX(EVALUASI!F:CT,MATCH($C71,EVALUASI!F:F,0),93)</f>
        <v>Tuntas</v>
      </c>
      <c r="F71" s="209">
        <f>ROWS($D$2:D71)</f>
        <v>70</v>
      </c>
      <c r="G71" s="210" t="str">
        <f t="shared" si="6"/>
        <v/>
      </c>
      <c r="H71" s="210" t="str">
        <f t="shared" si="7"/>
        <v/>
      </c>
      <c r="J71" t="str">
        <f t="shared" si="8"/>
        <v/>
      </c>
    </row>
    <row r="72" spans="2:10" x14ac:dyDescent="0.25">
      <c r="B72">
        <v>71</v>
      </c>
      <c r="C72" t="s">
        <v>92</v>
      </c>
      <c r="D72" t="str">
        <f>INDEX(EVALUASI!F:CT,MATCH($C72,EVALUASI!F:F,0),93)</f>
        <v>Tuntas</v>
      </c>
      <c r="F72" s="209">
        <f>ROWS($D$2:D72)</f>
        <v>71</v>
      </c>
      <c r="G72" s="210" t="str">
        <f t="shared" si="6"/>
        <v/>
      </c>
      <c r="H72" s="210" t="str">
        <f t="shared" si="7"/>
        <v/>
      </c>
      <c r="J72" t="str">
        <f t="shared" si="8"/>
        <v/>
      </c>
    </row>
    <row r="73" spans="2:10" x14ac:dyDescent="0.25">
      <c r="B73">
        <v>72</v>
      </c>
      <c r="C73" t="s">
        <v>93</v>
      </c>
      <c r="D73" t="str">
        <f>INDEX(EVALUASI!F:CT,MATCH($C73,EVALUASI!F:F,0),93)</f>
        <v>Tuntas</v>
      </c>
      <c r="F73" s="209">
        <f>ROWS($D$2:D73)</f>
        <v>72</v>
      </c>
      <c r="G73" s="210" t="str">
        <f t="shared" si="6"/>
        <v/>
      </c>
      <c r="H73" s="210" t="str">
        <f t="shared" si="7"/>
        <v/>
      </c>
      <c r="J73" t="str">
        <f t="shared" si="8"/>
        <v/>
      </c>
    </row>
    <row r="74" spans="2:10" x14ac:dyDescent="0.25">
      <c r="B74">
        <v>73</v>
      </c>
      <c r="C74" t="s">
        <v>94</v>
      </c>
      <c r="D74" t="str">
        <f>INDEX(EVALUASI!F:CT,MATCH($C74,EVALUASI!F:F,0),93)</f>
        <v>Tuntas</v>
      </c>
      <c r="F74" s="209">
        <f>ROWS($D$2:D74)</f>
        <v>73</v>
      </c>
      <c r="G74" s="210" t="str">
        <f t="shared" si="6"/>
        <v/>
      </c>
      <c r="H74" s="210" t="str">
        <f t="shared" si="7"/>
        <v/>
      </c>
      <c r="J74" t="str">
        <f t="shared" si="8"/>
        <v/>
      </c>
    </row>
    <row r="75" spans="2:10" x14ac:dyDescent="0.25">
      <c r="B75">
        <v>74</v>
      </c>
      <c r="C75" t="s">
        <v>95</v>
      </c>
      <c r="D75" t="str">
        <f>INDEX(EVALUASI!F:CT,MATCH($C75,EVALUASI!F:F,0),93)</f>
        <v>Tuntas</v>
      </c>
      <c r="F75" s="209">
        <f>ROWS($D$2:D75)</f>
        <v>74</v>
      </c>
      <c r="G75" s="210" t="str">
        <f t="shared" si="6"/>
        <v/>
      </c>
      <c r="H75" s="210" t="str">
        <f t="shared" si="7"/>
        <v/>
      </c>
      <c r="J75" t="str">
        <f t="shared" si="8"/>
        <v/>
      </c>
    </row>
    <row r="76" spans="2:10" x14ac:dyDescent="0.25">
      <c r="B76">
        <v>75</v>
      </c>
      <c r="C76" t="s">
        <v>96</v>
      </c>
      <c r="D76" t="str">
        <f>INDEX(EVALUASI!F:CT,MATCH($C76,EVALUASI!F:F,0),93)</f>
        <v>Remedial</v>
      </c>
      <c r="F76" s="209">
        <f>ROWS($D$2:D76)</f>
        <v>75</v>
      </c>
      <c r="G76" s="210">
        <f t="shared" si="6"/>
        <v>75</v>
      </c>
      <c r="H76" s="210" t="str">
        <f t="shared" si="7"/>
        <v/>
      </c>
      <c r="J76" t="str">
        <f t="shared" si="8"/>
        <v/>
      </c>
    </row>
    <row r="77" spans="2:10" x14ac:dyDescent="0.25">
      <c r="B77">
        <v>76</v>
      </c>
      <c r="C77" t="s">
        <v>97</v>
      </c>
      <c r="D77" t="str">
        <f>INDEX(EVALUASI!F:CT,MATCH($C77,EVALUASI!F:F,0),93)</f>
        <v>Tuntas</v>
      </c>
      <c r="F77" s="209">
        <f>ROWS($D$2:D77)</f>
        <v>76</v>
      </c>
      <c r="G77" s="210" t="str">
        <f t="shared" si="6"/>
        <v/>
      </c>
      <c r="H77" s="210" t="str">
        <f t="shared" si="7"/>
        <v/>
      </c>
      <c r="J77" t="str">
        <f t="shared" si="8"/>
        <v/>
      </c>
    </row>
    <row r="78" spans="2:10" x14ac:dyDescent="0.25">
      <c r="B78">
        <v>77</v>
      </c>
      <c r="C78" t="s">
        <v>98</v>
      </c>
      <c r="D78" t="str">
        <f>INDEX(EVALUASI!F:CT,MATCH($C78,EVALUASI!F:F,0),93)</f>
        <v>Remedial</v>
      </c>
      <c r="F78" s="209">
        <f>ROWS($D$2:D78)</f>
        <v>77</v>
      </c>
      <c r="G78" s="210">
        <f t="shared" si="6"/>
        <v>77</v>
      </c>
      <c r="H78" s="210" t="str">
        <f t="shared" si="7"/>
        <v/>
      </c>
      <c r="J78" t="str">
        <f t="shared" si="8"/>
        <v/>
      </c>
    </row>
    <row r="79" spans="2:10" x14ac:dyDescent="0.25">
      <c r="B79">
        <v>78</v>
      </c>
      <c r="C79" t="s">
        <v>99</v>
      </c>
      <c r="D79" t="str">
        <f>INDEX(EVALUASI!F:CT,MATCH($C79,EVALUASI!F:F,0),93)</f>
        <v>Remedial</v>
      </c>
      <c r="F79" s="209">
        <f>ROWS($D$2:D79)</f>
        <v>78</v>
      </c>
      <c r="G79" s="210">
        <f t="shared" si="6"/>
        <v>78</v>
      </c>
      <c r="H79" s="210" t="str">
        <f t="shared" si="7"/>
        <v/>
      </c>
      <c r="J79" t="str">
        <f t="shared" si="8"/>
        <v/>
      </c>
    </row>
    <row r="80" spans="2:10" x14ac:dyDescent="0.25">
      <c r="B80">
        <v>79</v>
      </c>
      <c r="C80" t="s">
        <v>100</v>
      </c>
      <c r="D80" t="str">
        <f>INDEX(EVALUASI!F:CT,MATCH($C80,EVALUASI!F:F,0),93)</f>
        <v>Remedial</v>
      </c>
      <c r="F80" s="209">
        <f>ROWS($D$2:D80)</f>
        <v>79</v>
      </c>
      <c r="G80" s="210">
        <f t="shared" si="6"/>
        <v>79</v>
      </c>
      <c r="H80" s="210" t="str">
        <f t="shared" si="7"/>
        <v/>
      </c>
      <c r="J80" t="str">
        <f t="shared" si="8"/>
        <v/>
      </c>
    </row>
    <row r="81" spans="2:10" x14ac:dyDescent="0.25">
      <c r="B81">
        <v>80</v>
      </c>
      <c r="C81" t="s">
        <v>101</v>
      </c>
      <c r="D81" t="str">
        <f>INDEX(EVALUASI!F:CT,MATCH($C81,EVALUASI!F:F,0),93)</f>
        <v>Tuntas</v>
      </c>
      <c r="F81" s="209">
        <f>ROWS($D$2:D81)</f>
        <v>80</v>
      </c>
      <c r="G81" s="210" t="str">
        <f t="shared" si="6"/>
        <v/>
      </c>
      <c r="H81" s="210" t="str">
        <f t="shared" si="7"/>
        <v/>
      </c>
      <c r="J81" t="str">
        <f t="shared" si="8"/>
        <v/>
      </c>
    </row>
    <row r="82" spans="2:10" x14ac:dyDescent="0.25">
      <c r="B82">
        <v>81</v>
      </c>
      <c r="C82" t="s">
        <v>102</v>
      </c>
      <c r="D82" t="str">
        <f>INDEX(EVALUASI!F:CT,MATCH($C82,EVALUASI!F:F,0),93)</f>
        <v>Tuntas</v>
      </c>
      <c r="F82" s="209">
        <f>ROWS($D$2:D82)</f>
        <v>81</v>
      </c>
      <c r="G82" s="210" t="str">
        <f t="shared" si="6"/>
        <v/>
      </c>
      <c r="H82" s="210" t="str">
        <f t="shared" si="7"/>
        <v/>
      </c>
      <c r="J82" t="str">
        <f t="shared" si="8"/>
        <v/>
      </c>
    </row>
    <row r="83" spans="2:10" x14ac:dyDescent="0.25">
      <c r="B83">
        <v>82</v>
      </c>
      <c r="C83" t="s">
        <v>103</v>
      </c>
      <c r="D83" t="str">
        <f>INDEX(EVALUASI!F:CT,MATCH($C83,EVALUASI!F:F,0),93)</f>
        <v>Tuntas</v>
      </c>
      <c r="F83" s="209">
        <f>ROWS($D$2:D83)</f>
        <v>82</v>
      </c>
      <c r="G83" s="210" t="str">
        <f t="shared" si="6"/>
        <v/>
      </c>
      <c r="H83" s="210" t="str">
        <f t="shared" si="7"/>
        <v/>
      </c>
      <c r="J83" t="str">
        <f t="shared" si="8"/>
        <v/>
      </c>
    </row>
    <row r="84" spans="2:10" x14ac:dyDescent="0.25">
      <c r="B84">
        <v>83</v>
      </c>
      <c r="C84" t="s">
        <v>104</v>
      </c>
      <c r="D84" t="str">
        <f>INDEX(EVALUASI!F:CT,MATCH($C84,EVALUASI!F:F,0),93)</f>
        <v>Remedial</v>
      </c>
      <c r="F84" s="209">
        <f>ROWS($D$2:D84)</f>
        <v>83</v>
      </c>
      <c r="G84" s="210">
        <f t="shared" si="6"/>
        <v>83</v>
      </c>
      <c r="H84" s="210" t="str">
        <f t="shared" si="7"/>
        <v/>
      </c>
      <c r="J84" t="str">
        <f t="shared" si="8"/>
        <v/>
      </c>
    </row>
    <row r="85" spans="2:10" x14ac:dyDescent="0.25">
      <c r="B85">
        <v>84</v>
      </c>
      <c r="C85" t="s">
        <v>105</v>
      </c>
      <c r="D85" t="str">
        <f>INDEX(EVALUASI!F:CT,MATCH($C85,EVALUASI!F:F,0),93)</f>
        <v>Remedial</v>
      </c>
      <c r="F85" s="209">
        <f>ROWS($D$2:D85)</f>
        <v>84</v>
      </c>
      <c r="G85" s="210">
        <f t="shared" si="6"/>
        <v>84</v>
      </c>
      <c r="H85" s="210" t="str">
        <f t="shared" si="7"/>
        <v/>
      </c>
      <c r="J85" t="str">
        <f t="shared" si="8"/>
        <v/>
      </c>
    </row>
    <row r="86" spans="2:10" x14ac:dyDescent="0.25">
      <c r="B86">
        <v>85</v>
      </c>
      <c r="C86" t="s">
        <v>106</v>
      </c>
      <c r="D86" t="str">
        <f>INDEX(EVALUASI!F:CT,MATCH($C86,EVALUASI!F:F,0),93)</f>
        <v>Remedial</v>
      </c>
      <c r="F86" s="209">
        <f>ROWS($D$2:D86)</f>
        <v>85</v>
      </c>
      <c r="G86" s="210">
        <f t="shared" si="6"/>
        <v>85</v>
      </c>
      <c r="H86" s="210" t="str">
        <f t="shared" si="7"/>
        <v/>
      </c>
      <c r="J86" t="str">
        <f t="shared" si="8"/>
        <v/>
      </c>
    </row>
    <row r="87" spans="2:10" x14ac:dyDescent="0.25">
      <c r="B87">
        <v>86</v>
      </c>
      <c r="C87" t="s">
        <v>107</v>
      </c>
      <c r="D87" t="str">
        <f>INDEX(EVALUASI!F:CT,MATCH($C87,EVALUASI!F:F,0),93)</f>
        <v>Remedial</v>
      </c>
      <c r="F87" s="209">
        <f>ROWS($D$2:D87)</f>
        <v>86</v>
      </c>
      <c r="G87" s="210">
        <f t="shared" si="6"/>
        <v>86</v>
      </c>
      <c r="H87" s="210" t="str">
        <f t="shared" si="7"/>
        <v/>
      </c>
      <c r="J87" t="str">
        <f t="shared" si="8"/>
        <v/>
      </c>
    </row>
    <row r="88" spans="2:10" x14ac:dyDescent="0.25">
      <c r="B88">
        <v>87</v>
      </c>
      <c r="C88" t="s">
        <v>108</v>
      </c>
      <c r="D88" t="str">
        <f>INDEX(EVALUASI!F:CT,MATCH($C88,EVALUASI!F:F,0),93)</f>
        <v>Remedial</v>
      </c>
      <c r="F88" s="209">
        <f>ROWS($D$2:D88)</f>
        <v>87</v>
      </c>
      <c r="G88" s="210">
        <f t="shared" si="6"/>
        <v>87</v>
      </c>
      <c r="H88" s="210" t="str">
        <f t="shared" si="7"/>
        <v/>
      </c>
      <c r="J88" t="str">
        <f t="shared" si="8"/>
        <v/>
      </c>
    </row>
    <row r="89" spans="2:10" x14ac:dyDescent="0.25">
      <c r="B89">
        <v>88</v>
      </c>
      <c r="C89" t="s">
        <v>109</v>
      </c>
      <c r="D89" t="str">
        <f>INDEX(EVALUASI!F:CT,MATCH($C89,EVALUASI!F:F,0),93)</f>
        <v>Tuntas</v>
      </c>
      <c r="F89" s="209">
        <f>ROWS($D$2:D89)</f>
        <v>88</v>
      </c>
      <c r="G89" s="210" t="str">
        <f t="shared" si="6"/>
        <v/>
      </c>
      <c r="H89" s="210" t="str">
        <f t="shared" si="7"/>
        <v/>
      </c>
      <c r="J89" t="str">
        <f t="shared" si="8"/>
        <v/>
      </c>
    </row>
    <row r="90" spans="2:10" x14ac:dyDescent="0.25">
      <c r="B90">
        <v>89</v>
      </c>
      <c r="C90" t="s">
        <v>110</v>
      </c>
      <c r="D90" t="str">
        <f>INDEX(EVALUASI!F:CT,MATCH($C90,EVALUASI!F:F,0),93)</f>
        <v>Tuntas</v>
      </c>
      <c r="F90" s="209">
        <f>ROWS($D$2:D90)</f>
        <v>89</v>
      </c>
      <c r="G90" s="210" t="str">
        <f t="shared" si="6"/>
        <v/>
      </c>
      <c r="H90" s="210" t="str">
        <f t="shared" si="7"/>
        <v/>
      </c>
      <c r="J90" t="str">
        <f t="shared" si="8"/>
        <v/>
      </c>
    </row>
    <row r="91" spans="2:10" x14ac:dyDescent="0.25">
      <c r="B91">
        <v>90</v>
      </c>
      <c r="C91" t="s">
        <v>111</v>
      </c>
      <c r="D91" t="str">
        <f>INDEX(EVALUASI!F:CT,MATCH($C91,EVALUASI!F:F,0),93)</f>
        <v>Tuntas</v>
      </c>
      <c r="F91" s="209">
        <f>ROWS($D$2:D91)</f>
        <v>90</v>
      </c>
      <c r="G91" s="210" t="str">
        <f t="shared" si="6"/>
        <v/>
      </c>
      <c r="H91" s="210" t="str">
        <f t="shared" si="7"/>
        <v/>
      </c>
      <c r="J91" t="str">
        <f t="shared" si="8"/>
        <v/>
      </c>
    </row>
    <row r="92" spans="2:10" x14ac:dyDescent="0.25">
      <c r="B92">
        <v>91</v>
      </c>
      <c r="C92" t="s">
        <v>112</v>
      </c>
      <c r="D92" t="str">
        <f>INDEX(EVALUASI!F:CT,MATCH($C92,EVALUASI!F:F,0),93)</f>
        <v>Remedial</v>
      </c>
      <c r="F92" s="209">
        <f>ROWS($D$2:D92)</f>
        <v>91</v>
      </c>
      <c r="G92" s="210">
        <f t="shared" si="6"/>
        <v>91</v>
      </c>
      <c r="H92" s="210" t="str">
        <f t="shared" si="7"/>
        <v/>
      </c>
      <c r="J92" t="str">
        <f t="shared" si="8"/>
        <v/>
      </c>
    </row>
    <row r="93" spans="2:10" x14ac:dyDescent="0.25">
      <c r="B93">
        <v>92</v>
      </c>
      <c r="C93" t="s">
        <v>113</v>
      </c>
      <c r="D93" t="str">
        <f>INDEX(EVALUASI!F:CT,MATCH($C93,EVALUASI!F:F,0),93)</f>
        <v>Tuntas</v>
      </c>
      <c r="F93" s="209">
        <f>ROWS($D$2:D93)</f>
        <v>92</v>
      </c>
      <c r="G93" s="210" t="str">
        <f t="shared" si="6"/>
        <v/>
      </c>
      <c r="H93" s="210" t="str">
        <f t="shared" si="7"/>
        <v/>
      </c>
      <c r="J93" t="str">
        <f t="shared" si="8"/>
        <v/>
      </c>
    </row>
    <row r="94" spans="2:10" x14ac:dyDescent="0.25">
      <c r="B94">
        <v>93</v>
      </c>
      <c r="C94" t="s">
        <v>114</v>
      </c>
      <c r="D94" t="str">
        <f>INDEX(EVALUASI!F:CT,MATCH($C94,EVALUASI!F:F,0),93)</f>
        <v>Remedial</v>
      </c>
      <c r="F94" s="209">
        <f>ROWS($D$2:D94)</f>
        <v>93</v>
      </c>
      <c r="G94" s="210">
        <f t="shared" si="6"/>
        <v>93</v>
      </c>
      <c r="H94" s="210" t="str">
        <f t="shared" si="7"/>
        <v/>
      </c>
      <c r="J94" t="str">
        <f t="shared" si="8"/>
        <v/>
      </c>
    </row>
    <row r="95" spans="2:10" x14ac:dyDescent="0.25">
      <c r="B95">
        <v>94</v>
      </c>
      <c r="C95" t="s">
        <v>115</v>
      </c>
      <c r="D95" t="str">
        <f>INDEX(EVALUASI!F:CT,MATCH($C95,EVALUASI!F:F,0),93)</f>
        <v>Tuntas</v>
      </c>
      <c r="F95" s="209">
        <f>ROWS($D$2:D95)</f>
        <v>94</v>
      </c>
      <c r="G95" s="210" t="str">
        <f t="shared" si="6"/>
        <v/>
      </c>
      <c r="H95" s="210" t="str">
        <f t="shared" si="7"/>
        <v/>
      </c>
      <c r="J95" t="str">
        <f t="shared" si="8"/>
        <v/>
      </c>
    </row>
    <row r="96" spans="2:10" x14ac:dyDescent="0.25">
      <c r="B96">
        <v>95</v>
      </c>
      <c r="C96" t="s">
        <v>116</v>
      </c>
      <c r="D96" t="str">
        <f>INDEX(EVALUASI!F:CT,MATCH($C96,EVALUASI!F:F,0),93)</f>
        <v>Tuntas</v>
      </c>
      <c r="F96" s="209">
        <f>ROWS($D$2:D96)</f>
        <v>95</v>
      </c>
      <c r="G96" s="210" t="str">
        <f t="shared" si="6"/>
        <v/>
      </c>
      <c r="H96" s="210" t="str">
        <f t="shared" si="7"/>
        <v/>
      </c>
      <c r="J96" t="str">
        <f t="shared" si="8"/>
        <v/>
      </c>
    </row>
    <row r="97" spans="2:10" x14ac:dyDescent="0.25">
      <c r="B97">
        <v>96</v>
      </c>
      <c r="C97" t="s">
        <v>117</v>
      </c>
      <c r="D97" t="str">
        <f>INDEX(EVALUASI!F:CT,MATCH($C97,EVALUASI!F:F,0),93)</f>
        <v>Remedial</v>
      </c>
      <c r="F97" s="209">
        <f>ROWS($D$2:D97)</f>
        <v>96</v>
      </c>
      <c r="G97" s="210">
        <f t="shared" si="6"/>
        <v>96</v>
      </c>
      <c r="H97" s="210" t="str">
        <f t="shared" si="7"/>
        <v/>
      </c>
      <c r="J97" t="str">
        <f t="shared" si="8"/>
        <v/>
      </c>
    </row>
    <row r="98" spans="2:10" x14ac:dyDescent="0.25">
      <c r="B98">
        <v>97</v>
      </c>
      <c r="C98" t="s">
        <v>118</v>
      </c>
      <c r="D98" t="str">
        <f>INDEX(EVALUASI!F:CT,MATCH($C98,EVALUASI!F:F,0),93)</f>
        <v>Tuntas</v>
      </c>
      <c r="F98" s="209">
        <f>ROWS($D$2:D98)</f>
        <v>97</v>
      </c>
      <c r="G98" s="210" t="str">
        <f t="shared" ref="G98:G106" si="9">IF(ISNUMBER(SEARCH($J$1,D98)),F98,"")</f>
        <v/>
      </c>
      <c r="H98" s="210" t="str">
        <f t="shared" ref="H98:H106" si="10">IFERROR(SMALL(G:G,F98),"")</f>
        <v/>
      </c>
      <c r="J98" t="str">
        <f t="shared" ref="J98:J106" si="11">IFERROR(INDEX(B:D,MATCH($H98,F:F,0),2),"")</f>
        <v/>
      </c>
    </row>
    <row r="99" spans="2:10" x14ac:dyDescent="0.25">
      <c r="B99">
        <v>98</v>
      </c>
      <c r="C99" t="s">
        <v>119</v>
      </c>
      <c r="D99" t="str">
        <f>INDEX(EVALUASI!F:CT,MATCH($C99,EVALUASI!F:F,0),93)</f>
        <v>Remedial</v>
      </c>
      <c r="F99" s="209">
        <f>ROWS($D$2:D99)</f>
        <v>98</v>
      </c>
      <c r="G99" s="210">
        <f t="shared" si="9"/>
        <v>98</v>
      </c>
      <c r="H99" s="210" t="str">
        <f t="shared" si="10"/>
        <v/>
      </c>
      <c r="J99" t="str">
        <f t="shared" si="11"/>
        <v/>
      </c>
    </row>
    <row r="100" spans="2:10" x14ac:dyDescent="0.25">
      <c r="B100">
        <v>99</v>
      </c>
      <c r="C100" t="s">
        <v>120</v>
      </c>
      <c r="D100" t="str">
        <f>INDEX(EVALUASI!F:CT,MATCH($C100,EVALUASI!F:F,0),93)</f>
        <v>Remedial</v>
      </c>
      <c r="F100" s="209">
        <f>ROWS($D$2:D100)</f>
        <v>99</v>
      </c>
      <c r="G100" s="210">
        <f t="shared" si="9"/>
        <v>99</v>
      </c>
      <c r="H100" s="210" t="str">
        <f t="shared" si="10"/>
        <v/>
      </c>
      <c r="J100" t="str">
        <f t="shared" si="11"/>
        <v/>
      </c>
    </row>
    <row r="101" spans="2:10" x14ac:dyDescent="0.25">
      <c r="B101">
        <v>100</v>
      </c>
      <c r="C101" t="s">
        <v>121</v>
      </c>
      <c r="D101" t="str">
        <f>INDEX(EVALUASI!F:CT,MATCH($C101,EVALUASI!F:F,0),93)</f>
        <v>Remedial</v>
      </c>
      <c r="F101" s="209">
        <f>ROWS($D$2:D101)</f>
        <v>100</v>
      </c>
      <c r="G101" s="210">
        <f t="shared" si="9"/>
        <v>100</v>
      </c>
      <c r="H101" s="210" t="str">
        <f t="shared" si="10"/>
        <v/>
      </c>
      <c r="J101" t="str">
        <f t="shared" si="11"/>
        <v/>
      </c>
    </row>
    <row r="102" spans="2:10" x14ac:dyDescent="0.25">
      <c r="B102">
        <v>101</v>
      </c>
      <c r="C102" t="s">
        <v>127</v>
      </c>
      <c r="D102" t="str">
        <f>INDEX(EVALUASI!F:CT,MATCH($C102,EVALUASI!F:F,0),93)</f>
        <v>Tuntas</v>
      </c>
      <c r="F102" s="209">
        <f>ROWS($D$2:D102)</f>
        <v>101</v>
      </c>
      <c r="G102" s="210" t="str">
        <f t="shared" si="9"/>
        <v/>
      </c>
      <c r="H102" s="210" t="str">
        <f t="shared" si="10"/>
        <v/>
      </c>
      <c r="J102" t="str">
        <f t="shared" si="11"/>
        <v/>
      </c>
    </row>
    <row r="103" spans="2:10" x14ac:dyDescent="0.25">
      <c r="B103">
        <v>102</v>
      </c>
      <c r="C103" t="s">
        <v>122</v>
      </c>
      <c r="D103" t="str">
        <f>INDEX(EVALUASI!F:CT,MATCH($C103,EVALUASI!F:F,0),93)</f>
        <v>Remedial</v>
      </c>
      <c r="F103" s="209">
        <f>ROWS($D$2:D103)</f>
        <v>102</v>
      </c>
      <c r="G103" s="210">
        <f t="shared" si="9"/>
        <v>102</v>
      </c>
      <c r="H103" s="210" t="str">
        <f t="shared" si="10"/>
        <v/>
      </c>
      <c r="J103" t="str">
        <f t="shared" si="11"/>
        <v/>
      </c>
    </row>
    <row r="104" spans="2:10" x14ac:dyDescent="0.25">
      <c r="B104">
        <v>103</v>
      </c>
      <c r="C104" t="s">
        <v>123</v>
      </c>
      <c r="D104" t="str">
        <f>INDEX(EVALUASI!F:CT,MATCH($C104,EVALUASI!F:F,0),93)</f>
        <v>Tuntas</v>
      </c>
      <c r="F104" s="209">
        <f>ROWS($D$2:D104)</f>
        <v>103</v>
      </c>
      <c r="G104" s="210" t="str">
        <f t="shared" si="9"/>
        <v/>
      </c>
      <c r="H104" s="210" t="str">
        <f t="shared" si="10"/>
        <v/>
      </c>
      <c r="J104" t="str">
        <f t="shared" si="11"/>
        <v/>
      </c>
    </row>
    <row r="105" spans="2:10" x14ac:dyDescent="0.25">
      <c r="B105">
        <v>104</v>
      </c>
      <c r="C105" t="s">
        <v>124</v>
      </c>
      <c r="D105" t="str">
        <f>INDEX(EVALUASI!F:CT,MATCH($C105,EVALUASI!F:F,0),93)</f>
        <v>Tuntas</v>
      </c>
      <c r="F105" s="209">
        <f>ROWS($D$2:D105)</f>
        <v>104</v>
      </c>
      <c r="G105" s="210" t="str">
        <f t="shared" si="9"/>
        <v/>
      </c>
      <c r="H105" s="210" t="str">
        <f t="shared" si="10"/>
        <v/>
      </c>
      <c r="J105" t="str">
        <f t="shared" si="11"/>
        <v/>
      </c>
    </row>
    <row r="106" spans="2:10" x14ac:dyDescent="0.25">
      <c r="B106">
        <v>105</v>
      </c>
      <c r="C106" t="s">
        <v>125</v>
      </c>
      <c r="D106" t="str">
        <f>INDEX(EVALUASI!F:CT,MATCH($C106,EVALUASI!F:F,0),93)</f>
        <v>Tuntas</v>
      </c>
      <c r="F106" s="209">
        <f>ROWS($D$2:D106)</f>
        <v>105</v>
      </c>
      <c r="G106" s="210" t="str">
        <f t="shared" si="9"/>
        <v/>
      </c>
      <c r="H106" s="210" t="str">
        <f t="shared" si="10"/>
        <v/>
      </c>
      <c r="J106" t="str">
        <f t="shared" si="11"/>
        <v/>
      </c>
    </row>
  </sheetData>
  <dataConsolidate/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1027" r:id="rId4" name="ComboBox1">
          <controlPr defaultSize="0" autoLine="0" autoPict="0" linkedCell="J1" listFillRange="ListStatus" r:id="rId5">
            <anchor moveWithCells="1">
              <from>
                <xdr:col>9</xdr:col>
                <xdr:colOff>9525</xdr:colOff>
                <xdr:row>0</xdr:row>
                <xdr:rowOff>0</xdr:rowOff>
              </from>
              <to>
                <xdr:col>9</xdr:col>
                <xdr:colOff>1828800</xdr:colOff>
                <xdr:row>1</xdr:row>
                <xdr:rowOff>0</xdr:rowOff>
              </to>
            </anchor>
          </controlPr>
        </control>
      </mc:Choice>
      <mc:Fallback>
        <control shapeId="1027" r:id="rId4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 GURU</vt:lpstr>
      <vt:lpstr>DATA SISWA</vt:lpstr>
      <vt:lpstr>EVALUASI</vt:lpstr>
      <vt:lpstr>NILAI PERINGKAT</vt:lpstr>
      <vt:lpstr>Remedial</vt:lpstr>
      <vt:lpstr>ListStatus</vt:lpstr>
      <vt:lpstr>'DATA SISWA'!Print_Area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 asisyah</dc:creator>
  <cp:lastModifiedBy>user</cp:lastModifiedBy>
  <cp:lastPrinted>2018-03-23T01:05:34Z</cp:lastPrinted>
  <dcterms:created xsi:type="dcterms:W3CDTF">2015-02-22T01:43:05Z</dcterms:created>
  <dcterms:modified xsi:type="dcterms:W3CDTF">2018-04-16T15:39:10Z</dcterms:modified>
</cp:coreProperties>
</file>